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omendra kumar\Desktop\"/>
    </mc:Choice>
  </mc:AlternateContent>
  <xr:revisionPtr revIDLastSave="0" documentId="13_ncr:1_{DAF09DF4-51F6-48D5-8A9C-0D36C0BACB2A}" xr6:coauthVersionLast="47" xr6:coauthVersionMax="47" xr10:uidLastSave="{00000000-0000-0000-0000-000000000000}"/>
  <bookViews>
    <workbookView xWindow="-120" yWindow="-120" windowWidth="20730" windowHeight="11040" firstSheet="2" activeTab="7" xr2:uid="{9B460AE7-CE2B-420D-959C-4ECB79100E69}"/>
  </bookViews>
  <sheets>
    <sheet name="रबी 2022-23" sheetId="1" r:id="rId1"/>
    <sheet name="खरीफ 2023" sheetId="2" r:id="rId2"/>
    <sheet name="RICE" sheetId="9" r:id="rId3"/>
    <sheet name="घर निर्माण ब्यौरा" sheetId="3" r:id="rId4"/>
    <sheet name="AVAILABLE AGRO PRODUCT" sheetId="5" r:id="rId5"/>
    <sheet name="Sheet1" sheetId="6" r:id="rId6"/>
    <sheet name="KCC गैंजी" sheetId="8" r:id="rId7"/>
    <sheet name="Sheet2" sheetId="10" r:id="rId8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52" i="3" l="1"/>
  <c r="V3" i="9"/>
  <c r="E25" i="3"/>
  <c r="E24" i="3"/>
  <c r="G4" i="10"/>
  <c r="C13" i="10"/>
  <c r="D59" i="3"/>
  <c r="E20" i="3"/>
  <c r="E21" i="3"/>
  <c r="E22" i="3"/>
  <c r="B65" i="3"/>
  <c r="L16" i="5"/>
  <c r="J16" i="5"/>
  <c r="L15" i="5"/>
  <c r="J15" i="5"/>
  <c r="L12" i="5"/>
  <c r="L13" i="5"/>
  <c r="L14" i="5"/>
  <c r="V5" i="9"/>
  <c r="V6" i="9"/>
  <c r="V7" i="9"/>
  <c r="V8" i="9"/>
  <c r="V9" i="9"/>
  <c r="V10" i="9"/>
  <c r="V11" i="9"/>
  <c r="V12" i="9"/>
  <c r="V4" i="9"/>
  <c r="J14" i="5"/>
  <c r="J13" i="5"/>
  <c r="O5" i="9"/>
  <c r="O6" i="9"/>
  <c r="O7" i="9"/>
  <c r="O8" i="9"/>
  <c r="O9" i="9"/>
  <c r="O10" i="9"/>
  <c r="O11" i="9"/>
  <c r="O12" i="9"/>
  <c r="O4" i="9"/>
  <c r="M4" i="9"/>
  <c r="J7" i="9"/>
  <c r="J8" i="9"/>
  <c r="J9" i="9"/>
  <c r="J10" i="9"/>
  <c r="J12" i="9"/>
  <c r="J6" i="9"/>
  <c r="J5" i="9"/>
  <c r="L3" i="5"/>
  <c r="L4" i="5"/>
  <c r="L5" i="5"/>
  <c r="L6" i="5"/>
  <c r="L7" i="5"/>
  <c r="L8" i="5"/>
  <c r="L9" i="5"/>
  <c r="L10" i="5"/>
  <c r="L11" i="5"/>
  <c r="L2" i="5"/>
  <c r="J9" i="5"/>
  <c r="E18" i="3"/>
  <c r="E16" i="3"/>
  <c r="E17" i="3"/>
  <c r="E15" i="3"/>
  <c r="H25" i="9"/>
  <c r="H24" i="9"/>
  <c r="H23" i="9"/>
  <c r="H22" i="9"/>
  <c r="H19" i="9"/>
  <c r="H20" i="9"/>
  <c r="H21" i="9"/>
  <c r="H18" i="9"/>
  <c r="F34" i="2"/>
  <c r="E10" i="3"/>
  <c r="E37" i="3"/>
  <c r="N16" i="8"/>
  <c r="N15" i="8"/>
  <c r="N17" i="8" s="1"/>
  <c r="L21" i="8"/>
  <c r="L17" i="8"/>
  <c r="L19" i="8" s="1"/>
  <c r="J17" i="8"/>
  <c r="J11" i="8"/>
  <c r="N11" i="8" s="1"/>
  <c r="J10" i="8"/>
  <c r="N10" i="8" s="1"/>
  <c r="N4" i="8"/>
  <c r="L4" i="8"/>
  <c r="O4" i="8" s="1"/>
  <c r="J5" i="8"/>
  <c r="L5" i="8" s="1"/>
  <c r="D15" i="8"/>
  <c r="E9" i="8"/>
  <c r="E10" i="8"/>
  <c r="E11" i="8"/>
  <c r="E8" i="8"/>
  <c r="J3" i="5"/>
  <c r="J4" i="5"/>
  <c r="J6" i="5"/>
  <c r="J7" i="5"/>
  <c r="J8" i="5"/>
  <c r="J11" i="5"/>
  <c r="S2" i="5"/>
  <c r="J2" i="5"/>
  <c r="E29" i="3"/>
  <c r="D6" i="3"/>
  <c r="D7" i="3"/>
  <c r="D8" i="3"/>
  <c r="D4" i="3"/>
  <c r="D5" i="3"/>
  <c r="D3" i="3"/>
  <c r="E19" i="3" l="1"/>
  <c r="E23" i="3"/>
  <c r="N5" i="8"/>
  <c r="H26" i="9"/>
  <c r="E12" i="8"/>
  <c r="O5" i="8"/>
  <c r="J12" i="5"/>
  <c r="M17" i="8"/>
  <c r="L11" i="8"/>
  <c r="O11" i="8" s="1"/>
  <c r="L10" i="8"/>
  <c r="O10" i="8" s="1"/>
  <c r="S3" i="5"/>
</calcChain>
</file>

<file path=xl/sharedStrings.xml><?xml version="1.0" encoding="utf-8"?>
<sst xmlns="http://schemas.openxmlformats.org/spreadsheetml/2006/main" count="538" uniqueCount="321">
  <si>
    <t>आलू</t>
  </si>
  <si>
    <t>फसल</t>
  </si>
  <si>
    <t>क्रमांक</t>
  </si>
  <si>
    <t>वर्ष</t>
  </si>
  <si>
    <t>2022-23</t>
  </si>
  <si>
    <t>उपज (कि.ग्रा.)</t>
  </si>
  <si>
    <t>बीज (कि.ग्रा.)</t>
  </si>
  <si>
    <t>उड़द</t>
  </si>
  <si>
    <t>प्याज</t>
  </si>
  <si>
    <t>गेंहू</t>
  </si>
  <si>
    <t>धान</t>
  </si>
  <si>
    <t>रागी</t>
  </si>
  <si>
    <t>अरहर</t>
  </si>
  <si>
    <t>रकबा</t>
  </si>
  <si>
    <t>बीज मात्रा</t>
  </si>
  <si>
    <t>कोचई</t>
  </si>
  <si>
    <t>जिमीकंद</t>
  </si>
  <si>
    <t>हल्दी</t>
  </si>
  <si>
    <t>आम</t>
  </si>
  <si>
    <t>काजू</t>
  </si>
  <si>
    <t>मुनगा</t>
  </si>
  <si>
    <t>सब्जी</t>
  </si>
  <si>
    <t>10 नग</t>
  </si>
  <si>
    <t>2 नग</t>
  </si>
  <si>
    <t>10 kg</t>
  </si>
  <si>
    <t>2 kg</t>
  </si>
  <si>
    <t>4 kg</t>
  </si>
  <si>
    <t>खरीफ प्रस्तावित कार्यक्रम</t>
  </si>
  <si>
    <t>टमाटर</t>
  </si>
  <si>
    <t>बैगन</t>
  </si>
  <si>
    <t>मिर्च</t>
  </si>
  <si>
    <t>किस्म</t>
  </si>
  <si>
    <t>तिल</t>
  </si>
  <si>
    <t>छत्तीसगढ़ स्वर्णप्रभा</t>
  </si>
  <si>
    <t>छत्तीसगढ़ पवन</t>
  </si>
  <si>
    <t>छत्तीसगढ़ राज</t>
  </si>
  <si>
    <t>छत्तीसगढ़ गौरव</t>
  </si>
  <si>
    <t>छत्तीसगढ़ अचार</t>
  </si>
  <si>
    <t>नियमित फलन</t>
  </si>
  <si>
    <t>दशहरी</t>
  </si>
  <si>
    <t>नींबू</t>
  </si>
  <si>
    <t>सदाबहार आम</t>
  </si>
  <si>
    <t>3 मौसम</t>
  </si>
  <si>
    <t>करोंदा</t>
  </si>
  <si>
    <t>fancing</t>
  </si>
  <si>
    <t>अमरुद</t>
  </si>
  <si>
    <t>कटहल</t>
  </si>
  <si>
    <t>सह्तुत</t>
  </si>
  <si>
    <t>भिन्डी</t>
  </si>
  <si>
    <t>धनियाँ</t>
  </si>
  <si>
    <t>करेला</t>
  </si>
  <si>
    <t>मटेरियल</t>
  </si>
  <si>
    <t>क्र</t>
  </si>
  <si>
    <t>विवरण</t>
  </si>
  <si>
    <t>दर</t>
  </si>
  <si>
    <t>कीमत</t>
  </si>
  <si>
    <t>रॉड 10 mm</t>
  </si>
  <si>
    <t>रॉड 12 mm</t>
  </si>
  <si>
    <t>रॉड 8 mm</t>
  </si>
  <si>
    <t>मात्रा (कि.ग्रा.)</t>
  </si>
  <si>
    <t>खीला</t>
  </si>
  <si>
    <t>तार</t>
  </si>
  <si>
    <t>लोहा कटर(नग)</t>
  </si>
  <si>
    <t>योग</t>
  </si>
  <si>
    <t>जमा</t>
  </si>
  <si>
    <t>शेष</t>
  </si>
  <si>
    <t>दिनांक</t>
  </si>
  <si>
    <t xml:space="preserve">विक्रेता </t>
  </si>
  <si>
    <t>सीमेंट</t>
  </si>
  <si>
    <t>रूपसिंह</t>
  </si>
  <si>
    <t>फसल उड़द</t>
  </si>
  <si>
    <t>बोनी</t>
  </si>
  <si>
    <t>प्रकोप उड़द फसल में हो गया जिसके उपचार हेतु 10 ग्राम यूरिया +35 ग्राम माइक्रो न्यूट्रेंट+</t>
  </si>
  <si>
    <t>बीमारी</t>
  </si>
  <si>
    <t>येल्लो मोजेक वायरस</t>
  </si>
  <si>
    <t>रिजल्ट</t>
  </si>
  <si>
    <t xml:space="preserve">आज दिनांक 05/03/23 को फसल कि पहले से अच्छी है और ग्रोथ भी अच्छा हुआ है </t>
  </si>
  <si>
    <t>मात्रा नग</t>
  </si>
  <si>
    <t xml:space="preserve">20/3/23  से 30 तक मौसम ख़राब और बेमौसम बारिश से फसल में मोजेक बीमारी का </t>
  </si>
  <si>
    <t xml:space="preserve">40 ग्राम फंगीसाइड + 35ml Quinolphos+चिपको सिलिका बेस्ड/ pump छिडकाव 28/3/23 को किया गया </t>
  </si>
  <si>
    <t>फोलिअर स्प्रे</t>
  </si>
  <si>
    <t xml:space="preserve">10 ग्राम यूरिया +35 ग्राम माइक्रो न्यूट्रेंट+ 40 ग्राम फंगीसाइड + 35ml Quinolphos+चिपको सिलिका बेस्ड/ pump छिडकाव को किया गया </t>
  </si>
  <si>
    <t>फसल तिल (सफ़ेद)</t>
  </si>
  <si>
    <t>इंदिरा उड़द 1</t>
  </si>
  <si>
    <t xml:space="preserve">आज दिनांक 05/03/23 को फसल की कंडीशन  पहले से अच्छी है और ग्रोथ भी अच्छा हुआ है </t>
  </si>
  <si>
    <t>बीज(अगले वर्ष हेतु )</t>
  </si>
  <si>
    <t>काला गेंहू</t>
  </si>
  <si>
    <t>लाल</t>
  </si>
  <si>
    <t>रबी 2022-23 फसल उत्पादन</t>
  </si>
  <si>
    <t>गेंहू (काला)</t>
  </si>
  <si>
    <t xml:space="preserve">बीज मात्रा </t>
  </si>
  <si>
    <t>कटाई</t>
  </si>
  <si>
    <t>मिजाई</t>
  </si>
  <si>
    <t>उपज</t>
  </si>
  <si>
    <t>मूंग (काला)</t>
  </si>
  <si>
    <t>नीव खुदाई</t>
  </si>
  <si>
    <t xml:space="preserve">jcb </t>
  </si>
  <si>
    <t>tractor</t>
  </si>
  <si>
    <t>भोजराज</t>
  </si>
  <si>
    <t>नमेंद्र</t>
  </si>
  <si>
    <t>07 ट्रिप</t>
  </si>
  <si>
    <t>06 ट्रिप</t>
  </si>
  <si>
    <t>bhojlal</t>
  </si>
  <si>
    <t xml:space="preserve">20 minute </t>
  </si>
  <si>
    <t>IMIDACHLORPRID</t>
  </si>
  <si>
    <t>SR.NO.</t>
  </si>
  <si>
    <t>PRETILACHLOR</t>
  </si>
  <si>
    <t>50%EC</t>
  </si>
  <si>
    <t>17%SL</t>
  </si>
  <si>
    <t>BISPYRIBAC SODIUM</t>
  </si>
  <si>
    <t>10% SC</t>
  </si>
  <si>
    <t>2,4D AMINE SALT</t>
  </si>
  <si>
    <t>58% SL</t>
  </si>
  <si>
    <t>1 LTR</t>
  </si>
  <si>
    <t>250 ML</t>
  </si>
  <si>
    <t>500 ML</t>
  </si>
  <si>
    <t>100 ML</t>
  </si>
  <si>
    <t>PRICE</t>
  </si>
  <si>
    <t>Quinolphos</t>
  </si>
  <si>
    <t>insecticide</t>
  </si>
  <si>
    <t>Fungicide</t>
  </si>
  <si>
    <t>Herbicide</t>
  </si>
  <si>
    <t>Carbendazim</t>
  </si>
  <si>
    <t>50% WP</t>
  </si>
  <si>
    <t>COMPANY NAME</t>
  </si>
  <si>
    <t>REAL GOLD</t>
  </si>
  <si>
    <t>PRETOP</t>
  </si>
  <si>
    <t>MANUFACTURED BY</t>
  </si>
  <si>
    <t>VEENA AGRO INDUSTRY</t>
  </si>
  <si>
    <t>20-03-2023(उड़द)</t>
  </si>
  <si>
    <t>NPK 100gram+M/N 35g+Carbendazim 50%wp 35g+ Quinolphos 30ml / pump</t>
  </si>
  <si>
    <t>दिनांक 10-04-23</t>
  </si>
  <si>
    <t>200kg</t>
  </si>
  <si>
    <t xml:space="preserve">इमिडाक्लोप्रिड 17.8% एसएल नियोनिकोटिनाइड समूह की एक प्रणालीगत कीटनाशक है जो चूसने वाली कीड़ों और दीमक को बहुत प्रभावी ढंग से नियंत्रित करता है। </t>
  </si>
  <si>
    <t>यह कीट केंद्रीय तंत्रिका तंत्र में पोस्टसिनैप्टिक निकोटिनिक रिसेप्टर्स के लिए बाध्य करके एक विरोधी है।</t>
  </si>
  <si>
    <t xml:space="preserve">कपास में बॉलवर्म (सुंडी) धान -तना छेदक, पत्ती लपेटक/ पत्ती मरोड़, हिस्पा, सोयाबीन में तना छेदक, गर्डल बीटल, बैंगन, टमाटर लीफ माइनर, तना और फल छेदक, मकड़ी, नींबू; सिट्रस </t>
  </si>
  <si>
    <t>बटरफ्लाई, सरसों में आरामक्खी, ज्वार में तना मक्खी नियंत्रण में उपयोगी है !</t>
  </si>
  <si>
    <t>Quinolphos 25% EC</t>
  </si>
  <si>
    <t> इसका उपयोग चबाने, चूसने और मकड़ी जैसे कीटों को नियंत्रित करने के लिए किया जाता है।</t>
  </si>
  <si>
    <r>
      <t>Pretilachlor 50% EC </t>
    </r>
    <r>
      <rPr>
        <sz val="12"/>
        <color rgb="FF040C28"/>
        <rFont val="Arial"/>
        <family val="2"/>
      </rPr>
      <t>का उपयोग रोपाई के 4 दिनों के अंदर खरपतवार के निकलने से पहले किया जाता है</t>
    </r>
    <r>
      <rPr>
        <sz val="12"/>
        <color rgb="FF202124"/>
        <rFont val="Arial"/>
        <family val="2"/>
      </rPr>
      <t>. Pretilachlor 50% EC संकीर्ण और चौड़े पत्तो वाले खरपतवारो को उगने से पहले ही नियंत्रण करता है.</t>
    </r>
  </si>
  <si>
    <t xml:space="preserve"> Pretilachlor 50% EC Herbicide खरपतवारो पर लंबे समय तक नियंत्रण देता है.</t>
  </si>
  <si>
    <t>प्रभावी</t>
  </si>
  <si>
    <t>चौड़ी पत्ती वाले खरपतवारों को प्रभावी ढंग से नियंत्रित करने के अलावा, ये साइपरस स्पेसिस को भी नियंत्रित करते हैं।</t>
  </si>
  <si>
    <t>सुसंगत</t>
  </si>
  <si>
    <t>एकल रूप में ही इस्तेमाल किया जाना चाहिए</t>
  </si>
  <si>
    <t>फ़सल की अवस्था</t>
  </si>
  <si>
    <t>लगभग बुवाई के 15 से 30 दिन बाद !</t>
  </si>
  <si>
    <t>महत्वपूर्ण सुचना</t>
  </si>
  <si>
    <t>खरपतवार अवस्था 2-3 पत्तियां, छिड़काव के लिए फ्लड जेट या फ्लैट फैन नोजल का प्रयोग करें !</t>
  </si>
  <si>
    <t>2,4D AMINE SALT 58% SL</t>
  </si>
  <si>
    <t>मात्रा</t>
  </si>
  <si>
    <t>80-से 120 मिली/एकड़</t>
  </si>
  <si>
    <t>ब्रॉड स्पेक्ट्रम पोस्ट इमर्जेंसी (फसल बुवाई बाद) , यह नर्सरी और मुख्य खेत दोनों में चावल की फसल को प्रभावित करने वाली घास, सेज और चौड़ी पत्ती वाले खरपतवारों को प्रभावी ढंग से नियंत्रित करता है</t>
  </si>
  <si>
    <t>किसी भी रसायन के साथ न मिलाएं </t>
  </si>
  <si>
    <t>BISPYRIBAC SODIUM 10% SC</t>
  </si>
  <si>
    <t>Pretilachlor 50% EC </t>
  </si>
  <si>
    <t xml:space="preserve">इमिडाक्लोप्रिड 17.8% एसएल </t>
  </si>
  <si>
    <t>अतिरिक्त जानकारी</t>
  </si>
  <si>
    <t>यह चयनात्मक, प्रणालीगत पोस्ट इमर्जेंट शाकनाशी है,</t>
  </si>
  <si>
    <t>नर्सरी अवस्था - नर्सरी धान की बुवाई के 10-12 दिन। रोपित चावल - 10-14 दिनों के भीतर जब अधिकांश खरपतवार पहले ही निकल चुके हों। सीधी बीज वाली धान- बुवाई के 15-25 दिनों के भीतर और खरपतवार अवस्था 3-4 पत्ती अवस्था पर प्रयोग करें !</t>
  </si>
  <si>
    <t>छिड़काव से पहले धान के खेत से पानी हटा दें, एक समान स्प्रे के लिए फ्लैट पंखे/फ्लड जेट नोजल का उपयोग करें, आवेदन के 2-3 दिनों के भीतर खेत को पानी से भर दें और कम से कम 10 दिनों के लिए 3-4 सेमी. तक खेत में पानी को बनाएं रखें।</t>
  </si>
  <si>
    <t>सिंचाई</t>
  </si>
  <si>
    <t>1st</t>
  </si>
  <si>
    <t>2nd</t>
  </si>
  <si>
    <t>3rd</t>
  </si>
  <si>
    <t>OJAS</t>
  </si>
  <si>
    <t>OJAS AGRO CHEMICAL</t>
  </si>
  <si>
    <t>500 gram</t>
  </si>
  <si>
    <t>ALLWIN INDUSTRIES</t>
  </si>
  <si>
    <t>ALL QUIN</t>
  </si>
  <si>
    <t>25% EC</t>
  </si>
  <si>
    <t>FORMULATION</t>
  </si>
  <si>
    <t>QUINTITY</t>
  </si>
  <si>
    <t>NO.</t>
  </si>
  <si>
    <t>EXPIRY DATE</t>
  </si>
  <si>
    <t>Horilal</t>
  </si>
  <si>
    <t>4 ghante</t>
  </si>
  <si>
    <t>4th</t>
  </si>
  <si>
    <t xml:space="preserve">घर निर्माण हेतु मजदूरी दर - 145rs  प्रति स्क्वायर फीट तय हुआ है  </t>
  </si>
  <si>
    <t>टेकेदार</t>
  </si>
  <si>
    <t>रूपसिंग गांवरे</t>
  </si>
  <si>
    <t>दिया गया राशि</t>
  </si>
  <si>
    <t xml:space="preserve">सेवा सहकारी समिति गैंजी </t>
  </si>
  <si>
    <t>KCC ऋण</t>
  </si>
  <si>
    <t>खाद एवम उर्वरक</t>
  </si>
  <si>
    <t>वस्तु</t>
  </si>
  <si>
    <t xml:space="preserve">मात्रा </t>
  </si>
  <si>
    <t>UREA</t>
  </si>
  <si>
    <t>DAP</t>
  </si>
  <si>
    <t>MOP</t>
  </si>
  <si>
    <t>वर्मी कम्पोस्ट</t>
  </si>
  <si>
    <t>धान विक्रय</t>
  </si>
  <si>
    <t>धान का रकबा(एकड़)</t>
  </si>
  <si>
    <t>मात्रा(क्विंटल)</t>
  </si>
  <si>
    <t>दर(केंद्र)</t>
  </si>
  <si>
    <t>राज्य</t>
  </si>
  <si>
    <t>दर(राज्य)</t>
  </si>
  <si>
    <t>महायोग</t>
  </si>
  <si>
    <t>सयुंक्त खाता दादाश्री  बिशाल कोलियारा</t>
  </si>
  <si>
    <t>धान उत्पादन लक्ष्य</t>
  </si>
  <si>
    <t>5 एकड़</t>
  </si>
  <si>
    <t>1.6 एकड़</t>
  </si>
  <si>
    <t>केंद्र</t>
  </si>
  <si>
    <t>सयुंक्त बेचने पर</t>
  </si>
  <si>
    <t>स्वम्</t>
  </si>
  <si>
    <t>ऋण</t>
  </si>
  <si>
    <t>Date</t>
  </si>
  <si>
    <t>ACC  CEMENT</t>
  </si>
  <si>
    <t>PAID</t>
  </si>
  <si>
    <t>रेत</t>
  </si>
  <si>
    <t>1 हाइवा</t>
  </si>
  <si>
    <t>सामग्री</t>
  </si>
  <si>
    <t>मुरुम</t>
  </si>
  <si>
    <t>3 tractor</t>
  </si>
  <si>
    <t>गारा माटी</t>
  </si>
  <si>
    <t xml:space="preserve">लकड़ी फाड़ने वाले को दिया गया पैसा </t>
  </si>
  <si>
    <t>4 tractor</t>
  </si>
  <si>
    <t>राम भरोशा</t>
  </si>
  <si>
    <t>खरीफ बुवाई कार्यक्रम</t>
  </si>
  <si>
    <t>बोता</t>
  </si>
  <si>
    <t>बुवाई का प्रकार</t>
  </si>
  <si>
    <t>खेत</t>
  </si>
  <si>
    <t>भैसासुर</t>
  </si>
  <si>
    <t>लोहार डोली</t>
  </si>
  <si>
    <t>बाहरा</t>
  </si>
  <si>
    <t>पुर्रू बाहरा</t>
  </si>
  <si>
    <t>मेहदी डोली</t>
  </si>
  <si>
    <t>सलंगवाली</t>
  </si>
  <si>
    <t>कछार (उपर)</t>
  </si>
  <si>
    <t>कछार (नीचे)</t>
  </si>
  <si>
    <t>लाल स्वर्णा</t>
  </si>
  <si>
    <t>ओम थ्री</t>
  </si>
  <si>
    <t xml:space="preserve">रियावाली </t>
  </si>
  <si>
    <t xml:space="preserve">फ़र्टिलाइज़र </t>
  </si>
  <si>
    <t>3बैग DAP+2बैग यूरिया+2 बैग MOP</t>
  </si>
  <si>
    <t>नर्सरी(22-06-2023)</t>
  </si>
  <si>
    <t>15&amp;18/7/23</t>
  </si>
  <si>
    <t>उपर खेत</t>
  </si>
  <si>
    <t>Duration (Days) – 140-145</t>
  </si>
  <si>
    <t>Plant height (cm) – 95-100</t>
  </si>
  <si>
    <t>Grain Type – Short Bold</t>
  </si>
  <si>
    <t>Average yield/ acre (quintals) – 24-25</t>
  </si>
  <si>
    <t>Special Features – Semi dwarf plant type. Dark green foliage. It is a profuse tillering variety.</t>
  </si>
  <si>
    <t>mtu 7029</t>
  </si>
  <si>
    <t>1bag UREA+DAP+POTASH</t>
  </si>
  <si>
    <t>PRETILACHLOR 50%E.C.</t>
  </si>
  <si>
    <t>BISPYRIBAC SODIUM 10% SC+ALMIX</t>
  </si>
  <si>
    <t>florpyrauxifen-benzyl &amp; penoxsulam</t>
  </si>
  <si>
    <t>BIYASI</t>
  </si>
  <si>
    <t>KOPPAR</t>
  </si>
  <si>
    <t>FERT.</t>
  </si>
  <si>
    <t>DAP+UREA+MOP</t>
  </si>
  <si>
    <t>P</t>
  </si>
  <si>
    <t>फ़र्टिलाइज़र BASAL</t>
  </si>
  <si>
    <t>FERTILIZER(UREA+ZNSO4)</t>
  </si>
  <si>
    <t>IRRIGATION</t>
  </si>
  <si>
    <t>26&amp;31/7/23</t>
  </si>
  <si>
    <t>FOLIAR SPRAY(MICRO-NUTRIENT+UREA+DAP)</t>
  </si>
  <si>
    <t>EXPENDITURE</t>
  </si>
  <si>
    <t>FERTILIZER</t>
  </si>
  <si>
    <t>HRBICIDE</t>
  </si>
  <si>
    <t>LABOUR</t>
  </si>
  <si>
    <t>TRANSPLANTING</t>
  </si>
  <si>
    <t>PLOWING</t>
  </si>
  <si>
    <t>PUDDLING</t>
  </si>
  <si>
    <t>QUNT.</t>
  </si>
  <si>
    <t>REAL GOLD(100ml)</t>
  </si>
  <si>
    <t>ALMIX(100gm)</t>
  </si>
  <si>
    <t>PRETILACHLOR(500ml)</t>
  </si>
  <si>
    <t>NOVIXID(500ml)</t>
  </si>
  <si>
    <t>price</t>
  </si>
  <si>
    <t>total</t>
  </si>
  <si>
    <t>AMBUJA CEMENT</t>
  </si>
  <si>
    <t>USED IN 2023</t>
  </si>
  <si>
    <t>NOVIXID</t>
  </si>
  <si>
    <t>CORTEVA</t>
  </si>
  <si>
    <t>Florpyrauxifen-benzyl&amp;Penoxsulam</t>
  </si>
  <si>
    <t>1.3%&amp;2.1%</t>
  </si>
  <si>
    <t>500ml</t>
  </si>
  <si>
    <t>available</t>
  </si>
  <si>
    <t>Days</t>
  </si>
  <si>
    <t>0.6% GR</t>
  </si>
  <si>
    <t xml:space="preserve">Fipronil  </t>
  </si>
  <si>
    <t>4kg</t>
  </si>
  <si>
    <t>Diesel</t>
  </si>
  <si>
    <t>Gharda CHEMICAL PVT. LMT.</t>
  </si>
  <si>
    <t>Thiamethoxam</t>
  </si>
  <si>
    <t>25 % WG</t>
  </si>
  <si>
    <t>1KG</t>
  </si>
  <si>
    <t>Dxtar</t>
  </si>
  <si>
    <t>NACL(Nagarjuna)</t>
  </si>
  <si>
    <t>now days</t>
  </si>
  <si>
    <t>NPK(19:19:19:)</t>
  </si>
  <si>
    <t>50gm</t>
  </si>
  <si>
    <t>Plantomycin</t>
  </si>
  <si>
    <t>multiplayer</t>
  </si>
  <si>
    <t>Insecticide(DAP,Multi</t>
  </si>
  <si>
    <t>Biofertilizer</t>
  </si>
  <si>
    <t>Tricyclazole+hexa+quinol</t>
  </si>
  <si>
    <t>गिट्टी</t>
  </si>
  <si>
    <t>SB APHID</t>
  </si>
  <si>
    <t>सौर्या ट्रेडर्स दल्लीराजहरा</t>
  </si>
  <si>
    <t>संजय बैस कुसुमकासा</t>
  </si>
  <si>
    <t>Do</t>
  </si>
  <si>
    <t>do</t>
  </si>
  <si>
    <t>ऋण की जानकारी</t>
  </si>
  <si>
    <t xml:space="preserve">नाम </t>
  </si>
  <si>
    <t>लिया गया राशि</t>
  </si>
  <si>
    <t>तिलक रात्रे</t>
  </si>
  <si>
    <t>ईश्वर रावटे</t>
  </si>
  <si>
    <t>पूर्णिमा उर्वषा</t>
  </si>
  <si>
    <t>ममता राना</t>
  </si>
  <si>
    <t>रूपसिंह भुआर्य</t>
  </si>
  <si>
    <t>सोसयटी</t>
  </si>
  <si>
    <t>रिमार्क</t>
  </si>
  <si>
    <t>स्यंव</t>
  </si>
  <si>
    <t>खाद</t>
  </si>
  <si>
    <t>बड़े पापा</t>
  </si>
  <si>
    <t>ACC F2R</t>
  </si>
  <si>
    <t>ढलाई</t>
  </si>
  <si>
    <t>cement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</si>
</sst>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36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Open Sans"/>
      <family val="2"/>
    </font>
    <font>
      <sz val="12"/>
      <color rgb="FF212529"/>
      <name val="Arial"/>
      <family val="2"/>
    </font>
    <font>
      <sz val="12"/>
      <color rgb="FF000000"/>
      <name val="Noto Sans"/>
      <family val="2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333333"/>
      <name val="Roboto"/>
    </font>
    <font>
      <sz val="12"/>
      <color rgb="FF202124"/>
      <name val="Arial"/>
      <family val="2"/>
    </font>
    <font>
      <sz val="12"/>
      <color rgb="FF040C28"/>
      <name val="Arial"/>
      <family val="2"/>
    </font>
    <font>
      <b/>
      <sz val="11"/>
      <color rgb="FF000000"/>
      <name val="Roboto"/>
    </font>
    <font>
      <sz val="7.5"/>
      <color rgb="FF333333"/>
      <name val="Roboto"/>
    </font>
    <font>
      <sz val="8"/>
      <color rgb="FF333333"/>
      <name val="Roboto"/>
    </font>
    <font>
      <sz val="9"/>
      <color rgb="FF333333"/>
      <name val="Roboto"/>
    </font>
    <font>
      <sz val="10"/>
      <color rgb="FF333333"/>
      <name val="Roboto"/>
    </font>
    <font>
      <b/>
      <i/>
      <sz val="12"/>
      <color theme="1"/>
      <name val="Calibri"/>
      <family val="2"/>
      <scheme val="minor"/>
    </font>
    <font>
      <b/>
      <sz val="14"/>
      <color theme="4"/>
      <name val="Calibri"/>
      <family val="2"/>
      <scheme val="minor"/>
    </font>
    <font>
      <b/>
      <sz val="12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  <font>
      <sz val="12"/>
      <color rgb="FF000000"/>
      <name val="Arial"/>
      <family val="2"/>
    </font>
    <font>
      <b/>
      <sz val="16"/>
      <color theme="1"/>
      <name val="Wingdings 2"/>
      <family val="1"/>
      <charset val="2"/>
    </font>
    <font>
      <sz val="8"/>
      <color rgb="FF202124"/>
      <name val="Arial"/>
      <family val="2"/>
    </font>
    <font>
      <sz val="12"/>
      <name val="Arial"/>
      <family val="2"/>
    </font>
    <font>
      <sz val="12"/>
      <name val="Calibri"/>
      <family val="2"/>
      <scheme val="minor"/>
    </font>
    <font>
      <sz val="12"/>
      <color rgb="FF333333"/>
      <name val="Calibri"/>
      <family val="2"/>
      <scheme val="minor"/>
    </font>
    <font>
      <sz val="11"/>
      <color rgb="FF000000"/>
      <name val="Arial"/>
      <family val="2"/>
    </font>
    <font>
      <sz val="8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27">
    <xf numFmtId="0" fontId="0" fillId="0" borderId="0" xfId="0"/>
    <xf numFmtId="0" fontId="0" fillId="0" borderId="1" xfId="0" applyBorder="1" applyAlignment="1">
      <alignment horizontal="center" vertical="top"/>
    </xf>
    <xf numFmtId="0" fontId="3" fillId="0" borderId="0" xfId="0" applyFont="1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left" vertical="center"/>
    </xf>
    <xf numFmtId="0" fontId="3" fillId="0" borderId="1" xfId="0" applyFont="1" applyBorder="1"/>
    <xf numFmtId="0" fontId="0" fillId="0" borderId="1" xfId="0" applyBorder="1"/>
    <xf numFmtId="0" fontId="0" fillId="0" borderId="3" xfId="0" applyBorder="1" applyAlignment="1">
      <alignment horizontal="center" vertical="center"/>
    </xf>
    <xf numFmtId="0" fontId="2" fillId="0" borderId="2" xfId="0" applyFont="1" applyBorder="1"/>
    <xf numFmtId="0" fontId="4" fillId="0" borderId="1" xfId="0" applyFont="1" applyBorder="1"/>
    <xf numFmtId="0" fontId="5" fillId="0" borderId="1" xfId="0" applyFont="1" applyBorder="1"/>
    <xf numFmtId="0" fontId="6" fillId="0" borderId="1" xfId="0" applyFont="1" applyBorder="1"/>
    <xf numFmtId="0" fontId="5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14" fontId="0" fillId="0" borderId="0" xfId="0" applyNumberFormat="1"/>
    <xf numFmtId="14" fontId="0" fillId="0" borderId="1" xfId="0" applyNumberFormat="1" applyBorder="1"/>
    <xf numFmtId="0" fontId="7" fillId="0" borderId="0" xfId="0" applyFont="1"/>
    <xf numFmtId="0" fontId="0" fillId="0" borderId="1" xfId="0" applyBorder="1" applyAlignment="1">
      <alignment horizontal="center" vertical="top" wrapText="1"/>
    </xf>
    <xf numFmtId="14" fontId="0" fillId="0" borderId="4" xfId="0" applyNumberFormat="1" applyBorder="1"/>
    <xf numFmtId="14" fontId="0" fillId="0" borderId="1" xfId="0" applyNumberFormat="1" applyBorder="1" applyAlignment="1">
      <alignment horizontal="center" vertical="center"/>
    </xf>
    <xf numFmtId="0" fontId="7" fillId="0" borderId="0" xfId="0" applyFont="1" applyAlignment="1">
      <alignment horizontal="center"/>
    </xf>
    <xf numFmtId="9" fontId="0" fillId="0" borderId="1" xfId="0" applyNumberFormat="1" applyBorder="1"/>
    <xf numFmtId="0" fontId="12" fillId="0" borderId="1" xfId="0" applyFont="1" applyBorder="1"/>
    <xf numFmtId="0" fontId="13" fillId="0" borderId="1" xfId="0" applyFont="1" applyBorder="1"/>
    <xf numFmtId="0" fontId="0" fillId="0" borderId="0" xfId="0" applyAlignment="1">
      <alignment horizontal="center"/>
    </xf>
    <xf numFmtId="0" fontId="15" fillId="0" borderId="0" xfId="0" applyFont="1"/>
    <xf numFmtId="0" fontId="16" fillId="0" borderId="0" xfId="0" applyFont="1"/>
    <xf numFmtId="0" fontId="18" fillId="0" borderId="0" xfId="0" applyFont="1"/>
    <xf numFmtId="0" fontId="19" fillId="0" borderId="0" xfId="0" applyFont="1" applyAlignment="1">
      <alignment vertical="center" wrapText="1"/>
    </xf>
    <xf numFmtId="0" fontId="20" fillId="0" borderId="0" xfId="0" applyFont="1" applyAlignment="1">
      <alignment vertical="center" wrapText="1"/>
    </xf>
    <xf numFmtId="0" fontId="21" fillId="0" borderId="0" xfId="0" applyFont="1" applyAlignment="1">
      <alignment vertical="center" wrapText="1"/>
    </xf>
    <xf numFmtId="0" fontId="22" fillId="0" borderId="0" xfId="0" applyFont="1" applyAlignment="1">
      <alignment vertical="center" wrapText="1"/>
    </xf>
    <xf numFmtId="0" fontId="15" fillId="0" borderId="0" xfId="0" applyFont="1" applyAlignment="1">
      <alignment vertical="center" wrapText="1"/>
    </xf>
    <xf numFmtId="0" fontId="8" fillId="2" borderId="1" xfId="0" applyFont="1" applyFill="1" applyBorder="1"/>
    <xf numFmtId="0" fontId="14" fillId="2" borderId="0" xfId="0" applyFont="1" applyFill="1"/>
    <xf numFmtId="14" fontId="0" fillId="0" borderId="0" xfId="0" applyNumberFormat="1" applyAlignment="1">
      <alignment horizontal="center"/>
    </xf>
    <xf numFmtId="17" fontId="0" fillId="0" borderId="1" xfId="0" applyNumberFormat="1" applyBorder="1"/>
    <xf numFmtId="0" fontId="12" fillId="2" borderId="1" xfId="0" applyFont="1" applyFill="1" applyBorder="1"/>
    <xf numFmtId="0" fontId="12" fillId="0" borderId="0" xfId="0" applyFont="1"/>
    <xf numFmtId="0" fontId="12" fillId="0" borderId="0" xfId="0" applyFont="1" applyAlignment="1">
      <alignment horizontal="center"/>
    </xf>
    <xf numFmtId="0" fontId="0" fillId="2" borderId="0" xfId="0" applyFill="1" applyAlignment="1">
      <alignment horizontal="center"/>
    </xf>
    <xf numFmtId="0" fontId="24" fillId="3" borderId="1" xfId="0" applyFont="1" applyFill="1" applyBorder="1"/>
    <xf numFmtId="164" fontId="0" fillId="0" borderId="0" xfId="0" applyNumberFormat="1" applyAlignment="1">
      <alignment horizontal="center"/>
    </xf>
    <xf numFmtId="0" fontId="25" fillId="4" borderId="0" xfId="0" applyFont="1" applyFill="1"/>
    <xf numFmtId="14" fontId="0" fillId="0" borderId="0" xfId="0" applyNumberFormat="1" applyAlignment="1">
      <alignment horizontal="center" vertical="center"/>
    </xf>
    <xf numFmtId="0" fontId="26" fillId="0" borderId="0" xfId="0" applyFont="1"/>
    <xf numFmtId="0" fontId="26" fillId="0" borderId="1" xfId="0" applyFont="1" applyBorder="1" applyAlignment="1">
      <alignment horizontal="center"/>
    </xf>
    <xf numFmtId="0" fontId="26" fillId="0" borderId="1" xfId="0" applyFont="1" applyBorder="1"/>
    <xf numFmtId="0" fontId="0" fillId="0" borderId="1" xfId="0" applyBorder="1" applyAlignment="1">
      <alignment horizontal="center" wrapText="1"/>
    </xf>
    <xf numFmtId="0" fontId="26" fillId="2" borderId="1" xfId="0" applyFont="1" applyFill="1" applyBorder="1" applyAlignment="1">
      <alignment wrapText="1"/>
    </xf>
    <xf numFmtId="0" fontId="27" fillId="2" borderId="1" xfId="0" applyFont="1" applyFill="1" applyBorder="1" applyAlignment="1">
      <alignment horizontal="left" vertical="center" wrapText="1"/>
    </xf>
    <xf numFmtId="0" fontId="28" fillId="2" borderId="1" xfId="0" applyFont="1" applyFill="1" applyBorder="1" applyAlignment="1">
      <alignment wrapText="1"/>
    </xf>
    <xf numFmtId="0" fontId="12" fillId="4" borderId="1" xfId="0" applyFont="1" applyFill="1" applyBorder="1" applyAlignment="1">
      <alignment vertical="center"/>
    </xf>
    <xf numFmtId="0" fontId="26" fillId="4" borderId="1" xfId="0" applyFont="1" applyFill="1" applyBorder="1"/>
    <xf numFmtId="0" fontId="4" fillId="0" borderId="0" xfId="0" applyFont="1"/>
    <xf numFmtId="0" fontId="26" fillId="0" borderId="1" xfId="0" applyFont="1" applyBorder="1" applyAlignment="1">
      <alignment horizontal="left" wrapText="1"/>
    </xf>
    <xf numFmtId="0" fontId="0" fillId="0" borderId="1" xfId="0" applyBorder="1" applyAlignment="1">
      <alignment horizontal="left"/>
    </xf>
    <xf numFmtId="0" fontId="0" fillId="0" borderId="0" xfId="0" applyAlignment="1">
      <alignment horizontal="left"/>
    </xf>
    <xf numFmtId="14" fontId="3" fillId="0" borderId="1" xfId="0" applyNumberFormat="1" applyFont="1" applyBorder="1" applyAlignment="1">
      <alignment vertical="top" wrapText="1"/>
    </xf>
    <xf numFmtId="0" fontId="29" fillId="0" borderId="1" xfId="0" applyFont="1" applyBorder="1" applyAlignment="1">
      <alignment horizontal="center" vertical="center"/>
    </xf>
    <xf numFmtId="0" fontId="27" fillId="2" borderId="1" xfId="0" applyFont="1" applyFill="1" applyBorder="1" applyAlignment="1">
      <alignment horizontal="left" wrapText="1"/>
    </xf>
    <xf numFmtId="0" fontId="26" fillId="2" borderId="1" xfId="0" applyFont="1" applyFill="1" applyBorder="1" applyAlignment="1">
      <alignment horizontal="left" wrapText="1"/>
    </xf>
    <xf numFmtId="0" fontId="28" fillId="2" borderId="1" xfId="0" applyFont="1" applyFill="1" applyBorder="1" applyAlignment="1">
      <alignment horizontal="left" wrapText="1"/>
    </xf>
    <xf numFmtId="0" fontId="0" fillId="0" borderId="0" xfId="0" applyAlignment="1">
      <alignment horizontal="left" wrapText="1"/>
    </xf>
    <xf numFmtId="0" fontId="12" fillId="5" borderId="1" xfId="0" applyFont="1" applyFill="1" applyBorder="1" applyAlignment="1">
      <alignment horizontal="left" wrapText="1"/>
    </xf>
    <xf numFmtId="0" fontId="10" fillId="5" borderId="1" xfId="0" applyFont="1" applyFill="1" applyBorder="1" applyAlignment="1">
      <alignment horizontal="left" wrapText="1"/>
    </xf>
    <xf numFmtId="0" fontId="9" fillId="5" borderId="1" xfId="0" applyFont="1" applyFill="1" applyBorder="1" applyAlignment="1">
      <alignment horizontal="left" wrapText="1"/>
    </xf>
    <xf numFmtId="0" fontId="0" fillId="0" borderId="1" xfId="0" applyBorder="1" applyAlignment="1">
      <alignment horizontal="left" vertical="top"/>
    </xf>
    <xf numFmtId="0" fontId="30" fillId="0" borderId="0" xfId="0" applyFont="1"/>
    <xf numFmtId="1" fontId="0" fillId="0" borderId="1" xfId="0" applyNumberFormat="1" applyBorder="1"/>
    <xf numFmtId="0" fontId="27" fillId="2" borderId="1" xfId="0" applyFont="1" applyFill="1" applyBorder="1" applyAlignment="1">
      <alignment horizontal="left" textRotation="90" wrapText="1"/>
    </xf>
    <xf numFmtId="0" fontId="0" fillId="0" borderId="1" xfId="0" applyBorder="1" applyAlignment="1">
      <alignment horizontal="left" wrapText="1"/>
    </xf>
    <xf numFmtId="0" fontId="9" fillId="8" borderId="1" xfId="0" applyFont="1" applyFill="1" applyBorder="1" applyAlignment="1">
      <alignment horizontal="left" textRotation="90" wrapText="1"/>
    </xf>
    <xf numFmtId="0" fontId="7" fillId="5" borderId="9" xfId="0" applyFont="1" applyFill="1" applyBorder="1" applyAlignment="1">
      <alignment horizontal="left" wrapText="1"/>
    </xf>
    <xf numFmtId="0" fontId="0" fillId="0" borderId="9" xfId="0" applyBorder="1"/>
    <xf numFmtId="14" fontId="0" fillId="0" borderId="9" xfId="0" applyNumberFormat="1" applyBorder="1"/>
    <xf numFmtId="0" fontId="0" fillId="7" borderId="1" xfId="0" applyFill="1" applyBorder="1" applyAlignment="1">
      <alignment horizontal="left" textRotation="90" wrapText="1"/>
    </xf>
    <xf numFmtId="0" fontId="23" fillId="0" borderId="1" xfId="0" applyFont="1" applyBorder="1"/>
    <xf numFmtId="0" fontId="32" fillId="6" borderId="1" xfId="0" applyFont="1" applyFill="1" applyBorder="1" applyAlignment="1">
      <alignment horizontal="left" vertical="center" wrapText="1"/>
    </xf>
    <xf numFmtId="0" fontId="34" fillId="0" borderId="1" xfId="0" applyFont="1" applyBorder="1" applyAlignment="1">
      <alignment vertical="center" wrapText="1"/>
    </xf>
    <xf numFmtId="0" fontId="33" fillId="0" borderId="1" xfId="0" applyFont="1" applyBorder="1" applyAlignment="1">
      <alignment horizontal="left" vertical="center" wrapText="1"/>
    </xf>
    <xf numFmtId="0" fontId="12" fillId="0" borderId="4" xfId="0" applyFont="1" applyBorder="1"/>
    <xf numFmtId="0" fontId="0" fillId="0" borderId="4" xfId="0" applyBorder="1"/>
    <xf numFmtId="0" fontId="13" fillId="0" borderId="4" xfId="0" applyFont="1" applyBorder="1"/>
    <xf numFmtId="0" fontId="31" fillId="0" borderId="4" xfId="0" applyFont="1" applyBorder="1" applyAlignment="1">
      <alignment horizontal="center" vertical="center" wrapText="1"/>
    </xf>
    <xf numFmtId="0" fontId="31" fillId="0" borderId="4" xfId="0" applyFont="1" applyBorder="1" applyAlignment="1">
      <alignment horizontal="left" vertical="center" wrapText="1"/>
    </xf>
    <xf numFmtId="0" fontId="7" fillId="0" borderId="1" xfId="0" applyFont="1" applyBorder="1"/>
    <xf numFmtId="0" fontId="7" fillId="0" borderId="1" xfId="0" applyFont="1" applyBorder="1" applyAlignment="1">
      <alignment wrapText="1"/>
    </xf>
    <xf numFmtId="0" fontId="9" fillId="9" borderId="0" xfId="0" applyFont="1" applyFill="1" applyAlignment="1">
      <alignment horizontal="left" textRotation="90" wrapText="1"/>
    </xf>
    <xf numFmtId="0" fontId="9" fillId="10" borderId="0" xfId="0" applyFont="1" applyFill="1" applyAlignment="1">
      <alignment horizontal="left" textRotation="90" wrapText="1"/>
    </xf>
    <xf numFmtId="0" fontId="12" fillId="0" borderId="1" xfId="0" applyFont="1" applyBorder="1" applyAlignment="1">
      <alignment horizontal="center" vertical="center"/>
    </xf>
    <xf numFmtId="0" fontId="12" fillId="11" borderId="0" xfId="0" applyFont="1" applyFill="1" applyAlignment="1">
      <alignment horizontal="left" textRotation="90" wrapText="1"/>
    </xf>
    <xf numFmtId="0" fontId="0" fillId="0" borderId="0" xfId="0" applyAlignment="1">
      <alignment horizontal="left" vertical="center"/>
    </xf>
    <xf numFmtId="0" fontId="35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 vertical="top"/>
    </xf>
    <xf numFmtId="14" fontId="0" fillId="0" borderId="0" xfId="0" applyNumberFormat="1" applyAlignment="1">
      <alignment horizontal="center" vertical="top"/>
    </xf>
    <xf numFmtId="0" fontId="0" fillId="0" borderId="5" xfId="0" applyBorder="1" applyAlignment="1">
      <alignment horizontal="center" vertical="top" wrapText="1"/>
    </xf>
    <xf numFmtId="14" fontId="0" fillId="0" borderId="5" xfId="0" applyNumberFormat="1" applyBorder="1" applyAlignment="1">
      <alignment horizontal="center" vertical="top" wrapText="1"/>
    </xf>
    <xf numFmtId="0" fontId="11" fillId="0" borderId="0" xfId="0" applyFont="1" applyAlignment="1">
      <alignment horizontal="center"/>
    </xf>
    <xf numFmtId="0" fontId="10" fillId="0" borderId="1" xfId="0" applyFont="1" applyBorder="1" applyAlignment="1">
      <alignment horizontal="center"/>
    </xf>
    <xf numFmtId="0" fontId="9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horizontal="left"/>
    </xf>
    <xf numFmtId="0" fontId="7" fillId="0" borderId="0" xfId="0" applyFont="1" applyAlignment="1">
      <alignment horizontal="center"/>
    </xf>
    <xf numFmtId="0" fontId="0" fillId="0" borderId="0" xfId="0" applyAlignment="1">
      <alignment horizontal="left" vertical="top"/>
    </xf>
    <xf numFmtId="14" fontId="7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14" fontId="0" fillId="0" borderId="0" xfId="0" applyNumberFormat="1" applyAlignment="1">
      <alignment horizontal="left"/>
    </xf>
    <xf numFmtId="14" fontId="3" fillId="0" borderId="2" xfId="0" applyNumberFormat="1" applyFont="1" applyBorder="1" applyAlignment="1">
      <alignment horizontal="left" vertical="top" wrapText="1"/>
    </xf>
    <xf numFmtId="14" fontId="3" fillId="0" borderId="6" xfId="0" applyNumberFormat="1" applyFont="1" applyBorder="1" applyAlignment="1">
      <alignment horizontal="left" vertical="top" wrapText="1"/>
    </xf>
    <xf numFmtId="14" fontId="3" fillId="0" borderId="7" xfId="0" applyNumberFormat="1" applyFont="1" applyBorder="1" applyAlignment="1">
      <alignment horizontal="left" vertical="top" wrapText="1"/>
    </xf>
    <xf numFmtId="0" fontId="3" fillId="0" borderId="1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wrapText="1"/>
    </xf>
    <xf numFmtId="0" fontId="0" fillId="0" borderId="1" xfId="0" applyBorder="1" applyAlignment="1">
      <alignment horizontal="left" vertical="top"/>
    </xf>
    <xf numFmtId="0" fontId="0" fillId="0" borderId="1" xfId="0" applyBorder="1" applyAlignment="1">
      <alignment horizontal="left"/>
    </xf>
    <xf numFmtId="0" fontId="12" fillId="0" borderId="8" xfId="0" applyFont="1" applyBorder="1" applyAlignment="1">
      <alignment horizontal="center"/>
    </xf>
    <xf numFmtId="0" fontId="7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2" borderId="1" xfId="0" applyFont="1" applyFill="1" applyBorder="1" applyAlignment="1">
      <alignment horizontal="center"/>
    </xf>
    <xf numFmtId="0" fontId="7" fillId="2" borderId="0" xfId="0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1366838</xdr:colOff>
      <xdr:row>16</xdr:row>
      <xdr:rowOff>176214</xdr:rowOff>
    </xdr:from>
    <xdr:to>
      <xdr:col>9</xdr:col>
      <xdr:colOff>581025</xdr:colOff>
      <xdr:row>26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105F2A-ED9A-9E86-BC64-9D4F53F34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2613" y="3243264"/>
          <a:ext cx="2147887" cy="220503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98D3F2-8C8F-475A-91EA-6367D848B815}">
  <dimension ref="A1:H47"/>
  <sheetViews>
    <sheetView topLeftCell="A37" zoomScaleNormal="100" workbookViewId="0">
      <selection activeCell="A32" sqref="A32:G32"/>
    </sheetView>
  </sheetViews>
  <sheetFormatPr defaultRowHeight="15" x14ac:dyDescent="0.25"/>
  <cols>
    <col min="1" max="1" width="12.85546875" customWidth="1"/>
    <col min="2" max="2" width="10.28515625" customWidth="1"/>
    <col min="3" max="3" width="12.140625" customWidth="1"/>
    <col min="4" max="4" width="15.140625" customWidth="1"/>
    <col min="5" max="5" width="12.5703125" customWidth="1"/>
    <col min="6" max="6" width="13" customWidth="1"/>
    <col min="7" max="7" width="25.7109375" customWidth="1"/>
  </cols>
  <sheetData>
    <row r="1" spans="1:7" ht="42" customHeight="1" x14ac:dyDescent="0.35">
      <c r="A1" s="103" t="s">
        <v>88</v>
      </c>
      <c r="B1" s="103"/>
      <c r="C1" s="103"/>
      <c r="D1" s="103"/>
      <c r="E1" s="103"/>
      <c r="F1" s="103"/>
      <c r="G1" s="103"/>
    </row>
    <row r="2" spans="1:7" x14ac:dyDescent="0.25">
      <c r="A2" s="1" t="s">
        <v>2</v>
      </c>
      <c r="B2" s="1" t="s">
        <v>1</v>
      </c>
      <c r="C2" s="7" t="s">
        <v>31</v>
      </c>
      <c r="D2" s="1" t="s">
        <v>6</v>
      </c>
      <c r="E2" s="1" t="s">
        <v>5</v>
      </c>
      <c r="F2" s="1" t="s">
        <v>3</v>
      </c>
      <c r="G2" s="21" t="s">
        <v>85</v>
      </c>
    </row>
    <row r="3" spans="1:7" x14ac:dyDescent="0.25">
      <c r="A3" s="1">
        <v>1</v>
      </c>
      <c r="B3" s="1" t="s">
        <v>0</v>
      </c>
      <c r="C3" s="7" t="s">
        <v>87</v>
      </c>
      <c r="D3" s="1">
        <v>5</v>
      </c>
      <c r="E3" s="1">
        <v>55</v>
      </c>
      <c r="F3" s="1" t="s">
        <v>4</v>
      </c>
      <c r="G3" s="7"/>
    </row>
    <row r="4" spans="1:7" x14ac:dyDescent="0.25">
      <c r="A4" s="1">
        <v>2</v>
      </c>
      <c r="B4" s="1" t="s">
        <v>7</v>
      </c>
      <c r="C4" s="7"/>
      <c r="D4" s="1">
        <v>1</v>
      </c>
      <c r="E4" s="1">
        <v>17</v>
      </c>
      <c r="F4" s="1" t="s">
        <v>4</v>
      </c>
      <c r="G4" s="7"/>
    </row>
    <row r="5" spans="1:7" x14ac:dyDescent="0.25">
      <c r="A5" s="1">
        <v>3</v>
      </c>
      <c r="B5" s="1" t="s">
        <v>8</v>
      </c>
      <c r="C5" s="7"/>
      <c r="D5" s="1"/>
      <c r="E5" s="1">
        <v>400</v>
      </c>
      <c r="F5" s="1" t="s">
        <v>4</v>
      </c>
      <c r="G5" s="7"/>
    </row>
    <row r="6" spans="1:7" x14ac:dyDescent="0.25">
      <c r="A6" s="1">
        <v>4</v>
      </c>
      <c r="B6" s="1" t="s">
        <v>9</v>
      </c>
      <c r="C6" s="7" t="s">
        <v>86</v>
      </c>
      <c r="D6" s="1">
        <v>20</v>
      </c>
      <c r="E6" s="1">
        <v>200</v>
      </c>
      <c r="F6" s="1" t="s">
        <v>4</v>
      </c>
      <c r="G6" s="1">
        <v>90</v>
      </c>
    </row>
    <row r="7" spans="1:7" x14ac:dyDescent="0.25">
      <c r="A7" s="1">
        <v>5</v>
      </c>
      <c r="B7" s="1" t="s">
        <v>7</v>
      </c>
      <c r="C7" s="7" t="s">
        <v>83</v>
      </c>
      <c r="D7" s="1">
        <v>2</v>
      </c>
      <c r="E7" s="1"/>
      <c r="F7" s="1" t="s">
        <v>4</v>
      </c>
      <c r="G7" s="7"/>
    </row>
    <row r="8" spans="1:7" x14ac:dyDescent="0.25">
      <c r="A8" s="1">
        <v>6</v>
      </c>
      <c r="B8" s="1" t="s">
        <v>32</v>
      </c>
      <c r="C8" s="7"/>
      <c r="D8" s="1"/>
      <c r="E8" s="1"/>
      <c r="F8" s="1" t="s">
        <v>4</v>
      </c>
      <c r="G8" s="7"/>
    </row>
    <row r="9" spans="1:7" x14ac:dyDescent="0.25">
      <c r="A9" s="1">
        <v>7</v>
      </c>
      <c r="B9" s="1"/>
      <c r="C9" s="7"/>
      <c r="D9" s="1"/>
      <c r="E9" s="1"/>
      <c r="F9" s="1"/>
      <c r="G9" s="7"/>
    </row>
    <row r="10" spans="1:7" x14ac:dyDescent="0.25">
      <c r="A10" s="1">
        <v>8</v>
      </c>
      <c r="B10" s="1"/>
      <c r="C10" s="7"/>
      <c r="D10" s="1"/>
      <c r="E10" s="1"/>
      <c r="F10" s="1"/>
      <c r="G10" s="7"/>
    </row>
    <row r="11" spans="1:7" x14ac:dyDescent="0.25">
      <c r="A11" s="1">
        <v>9</v>
      </c>
      <c r="B11" s="1"/>
      <c r="C11" s="7"/>
      <c r="D11" s="1"/>
      <c r="E11" s="1"/>
      <c r="F11" s="1"/>
      <c r="G11" s="7"/>
    </row>
    <row r="12" spans="1:7" x14ac:dyDescent="0.25">
      <c r="A12" s="1">
        <v>10</v>
      </c>
      <c r="B12" s="1"/>
      <c r="C12" s="7"/>
      <c r="D12" s="1"/>
      <c r="E12" s="1"/>
      <c r="F12" s="1"/>
      <c r="G12" s="7"/>
    </row>
    <row r="15" spans="1:7" x14ac:dyDescent="0.25">
      <c r="A15" s="105" t="s">
        <v>70</v>
      </c>
      <c r="B15" s="105"/>
      <c r="C15" s="105"/>
      <c r="D15" s="105"/>
      <c r="E15" s="105"/>
      <c r="F15" s="105"/>
      <c r="G15" s="105"/>
    </row>
    <row r="16" spans="1:7" ht="16.5" customHeight="1" x14ac:dyDescent="0.25">
      <c r="A16" s="20" t="s">
        <v>71</v>
      </c>
      <c r="B16" s="18">
        <v>44995</v>
      </c>
    </row>
    <row r="17" spans="1:7" x14ac:dyDescent="0.25">
      <c r="B17" s="18">
        <v>45005</v>
      </c>
    </row>
    <row r="18" spans="1:7" ht="15.75" customHeight="1" x14ac:dyDescent="0.25">
      <c r="A18" s="20" t="s">
        <v>31</v>
      </c>
      <c r="B18" s="111" t="s">
        <v>83</v>
      </c>
      <c r="C18" s="111"/>
    </row>
    <row r="19" spans="1:7" ht="24" customHeight="1" x14ac:dyDescent="0.25">
      <c r="A19" s="106" t="s">
        <v>73</v>
      </c>
      <c r="B19" s="106"/>
      <c r="C19" s="20" t="s">
        <v>74</v>
      </c>
      <c r="D19" s="20"/>
    </row>
    <row r="20" spans="1:7" ht="20.25" customHeight="1" x14ac:dyDescent="0.25">
      <c r="A20" s="108" t="s">
        <v>78</v>
      </c>
      <c r="B20" s="108"/>
      <c r="C20" s="108"/>
      <c r="D20" s="108"/>
      <c r="E20" s="108"/>
      <c r="F20" s="108"/>
      <c r="G20" s="108"/>
    </row>
    <row r="21" spans="1:7" ht="21" customHeight="1" x14ac:dyDescent="0.25">
      <c r="A21" s="108" t="s">
        <v>72</v>
      </c>
      <c r="B21" s="108"/>
      <c r="C21" s="108"/>
      <c r="D21" s="108"/>
      <c r="E21" s="108"/>
      <c r="F21" s="108"/>
      <c r="G21" s="108"/>
    </row>
    <row r="22" spans="1:7" ht="21" customHeight="1" x14ac:dyDescent="0.25">
      <c r="A22" s="108" t="s">
        <v>79</v>
      </c>
      <c r="B22" s="108"/>
      <c r="C22" s="108"/>
      <c r="D22" s="108"/>
      <c r="E22" s="108"/>
      <c r="F22" s="108"/>
      <c r="G22" s="108"/>
    </row>
    <row r="23" spans="1:7" x14ac:dyDescent="0.25">
      <c r="A23" s="20" t="s">
        <v>75</v>
      </c>
    </row>
    <row r="24" spans="1:7" x14ac:dyDescent="0.25">
      <c r="A24" t="s">
        <v>84</v>
      </c>
    </row>
    <row r="26" spans="1:7" x14ac:dyDescent="0.25">
      <c r="A26" s="109" t="s">
        <v>129</v>
      </c>
      <c r="B26" s="109"/>
      <c r="C26" s="20" t="s">
        <v>80</v>
      </c>
      <c r="D26" s="20" t="s">
        <v>131</v>
      </c>
    </row>
    <row r="27" spans="1:7" x14ac:dyDescent="0.25">
      <c r="A27" s="110" t="s">
        <v>130</v>
      </c>
      <c r="B27" s="110"/>
      <c r="C27" s="110"/>
      <c r="D27" s="110"/>
      <c r="E27" s="110"/>
      <c r="F27" s="110"/>
      <c r="G27" s="110"/>
    </row>
    <row r="28" spans="1:7" ht="19.5" customHeight="1" x14ac:dyDescent="0.25">
      <c r="A28" s="24" t="s">
        <v>161</v>
      </c>
      <c r="B28" s="28" t="s">
        <v>162</v>
      </c>
      <c r="C28" s="18">
        <v>44995</v>
      </c>
      <c r="D28" s="28"/>
      <c r="E28" s="28"/>
      <c r="F28" s="28"/>
      <c r="G28" s="28"/>
    </row>
    <row r="29" spans="1:7" x14ac:dyDescent="0.25">
      <c r="A29" s="28"/>
      <c r="B29" s="28" t="s">
        <v>163</v>
      </c>
      <c r="C29" s="39">
        <v>45020</v>
      </c>
      <c r="D29" s="28"/>
      <c r="E29" s="28"/>
      <c r="F29" s="28"/>
      <c r="G29" s="28"/>
    </row>
    <row r="30" spans="1:7" x14ac:dyDescent="0.25">
      <c r="A30" s="28"/>
      <c r="B30" s="28" t="s">
        <v>164</v>
      </c>
      <c r="C30" s="39">
        <v>45027</v>
      </c>
      <c r="D30" s="28"/>
      <c r="E30" s="28"/>
      <c r="F30" s="28"/>
      <c r="G30" s="28"/>
    </row>
    <row r="31" spans="1:7" x14ac:dyDescent="0.25">
      <c r="A31" s="28"/>
      <c r="B31" s="28" t="s">
        <v>177</v>
      </c>
      <c r="C31" s="39">
        <v>45043</v>
      </c>
      <c r="D31" s="28"/>
      <c r="E31" s="28"/>
      <c r="F31" s="28"/>
      <c r="G31" s="28"/>
    </row>
    <row r="32" spans="1:7" ht="18.75" customHeight="1" x14ac:dyDescent="0.25">
      <c r="A32" s="107" t="s">
        <v>82</v>
      </c>
      <c r="B32" s="107"/>
      <c r="C32" s="107"/>
      <c r="D32" s="107"/>
      <c r="E32" s="107"/>
      <c r="F32" s="107"/>
      <c r="G32" s="107"/>
    </row>
    <row r="33" spans="1:8" ht="18.75" customHeight="1" x14ac:dyDescent="0.25">
      <c r="A33" s="20" t="s">
        <v>71</v>
      </c>
      <c r="B33" s="18">
        <v>44995</v>
      </c>
    </row>
    <row r="34" spans="1:8" ht="20.25" customHeight="1" x14ac:dyDescent="0.25">
      <c r="A34" s="106" t="s">
        <v>80</v>
      </c>
      <c r="B34" s="106"/>
    </row>
    <row r="35" spans="1:8" x14ac:dyDescent="0.25">
      <c r="A35" t="s">
        <v>81</v>
      </c>
    </row>
    <row r="36" spans="1:8" x14ac:dyDescent="0.25">
      <c r="A36" s="20" t="s">
        <v>75</v>
      </c>
    </row>
    <row r="37" spans="1:8" x14ac:dyDescent="0.25">
      <c r="A37" t="s">
        <v>76</v>
      </c>
    </row>
    <row r="38" spans="1:8" x14ac:dyDescent="0.25">
      <c r="A38" s="20" t="s">
        <v>80</v>
      </c>
      <c r="B38" s="107" t="s">
        <v>131</v>
      </c>
      <c r="C38" s="107"/>
    </row>
    <row r="39" spans="1:8" x14ac:dyDescent="0.25">
      <c r="A39" s="110" t="s">
        <v>130</v>
      </c>
      <c r="B39" s="110"/>
      <c r="C39" s="110"/>
      <c r="D39" s="110"/>
      <c r="E39" s="110"/>
      <c r="F39" s="110"/>
      <c r="G39" s="110"/>
    </row>
    <row r="40" spans="1:8" x14ac:dyDescent="0.25">
      <c r="A40" s="20"/>
      <c r="B40" s="24"/>
      <c r="C40" s="24"/>
    </row>
    <row r="41" spans="1:8" ht="21.75" customHeight="1" x14ac:dyDescent="0.3">
      <c r="A41" s="104" t="s">
        <v>89</v>
      </c>
      <c r="B41" s="104"/>
      <c r="C41" s="104"/>
      <c r="D41" s="104"/>
      <c r="E41" s="104"/>
      <c r="F41" s="104"/>
      <c r="G41" s="104"/>
    </row>
    <row r="42" spans="1:8" ht="16.5" customHeight="1" x14ac:dyDescent="0.25">
      <c r="A42" s="20" t="s">
        <v>90</v>
      </c>
      <c r="B42">
        <v>20</v>
      </c>
    </row>
    <row r="43" spans="1:8" x14ac:dyDescent="0.25">
      <c r="A43" s="20" t="s">
        <v>91</v>
      </c>
      <c r="B43" s="18">
        <v>45017</v>
      </c>
    </row>
    <row r="44" spans="1:8" x14ac:dyDescent="0.25">
      <c r="A44" s="20" t="s">
        <v>92</v>
      </c>
      <c r="B44" s="18">
        <v>45022</v>
      </c>
      <c r="C44" t="s">
        <v>103</v>
      </c>
      <c r="D44">
        <v>300</v>
      </c>
      <c r="E44" t="s">
        <v>102</v>
      </c>
    </row>
    <row r="45" spans="1:8" x14ac:dyDescent="0.25">
      <c r="A45" s="20" t="s">
        <v>93</v>
      </c>
      <c r="B45" t="s">
        <v>132</v>
      </c>
    </row>
    <row r="46" spans="1:8" ht="21" x14ac:dyDescent="0.35">
      <c r="A46" s="102" t="s">
        <v>94</v>
      </c>
      <c r="B46" s="102"/>
      <c r="C46" s="102"/>
      <c r="D46" s="102"/>
      <c r="E46" s="102"/>
      <c r="F46" s="102"/>
      <c r="G46" s="102"/>
      <c r="H46" s="102"/>
    </row>
    <row r="47" spans="1:8" ht="17.25" customHeight="1" x14ac:dyDescent="0.25">
      <c r="A47" s="20" t="s">
        <v>71</v>
      </c>
      <c r="B47" s="18">
        <v>45022</v>
      </c>
    </row>
  </sheetData>
  <mergeCells count="15">
    <mergeCell ref="A46:H46"/>
    <mergeCell ref="A1:G1"/>
    <mergeCell ref="A41:G41"/>
    <mergeCell ref="A15:G15"/>
    <mergeCell ref="A19:B19"/>
    <mergeCell ref="A32:G32"/>
    <mergeCell ref="A34:B34"/>
    <mergeCell ref="A20:G20"/>
    <mergeCell ref="A21:G21"/>
    <mergeCell ref="A22:G22"/>
    <mergeCell ref="A26:B26"/>
    <mergeCell ref="A27:G27"/>
    <mergeCell ref="B38:C38"/>
    <mergeCell ref="A39:G39"/>
    <mergeCell ref="B18:C18"/>
  </mergeCells>
  <phoneticPr fontId="1" type="noConversion"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C87322-7FF7-43D7-A41C-A33F25B831C3}">
  <dimension ref="A1:N40"/>
  <sheetViews>
    <sheetView topLeftCell="A25" workbookViewId="0">
      <selection activeCell="K25" sqref="K25"/>
    </sheetView>
  </sheetViews>
  <sheetFormatPr defaultRowHeight="15" x14ac:dyDescent="0.25"/>
  <cols>
    <col min="1" max="1" width="4.7109375" customWidth="1"/>
    <col min="2" max="2" width="9.5703125" customWidth="1"/>
    <col min="3" max="3" width="11" customWidth="1"/>
    <col min="4" max="4" width="16.28515625" customWidth="1"/>
    <col min="5" max="5" width="10.42578125" bestFit="1" customWidth="1"/>
    <col min="6" max="6" width="10.28515625" customWidth="1"/>
    <col min="7" max="7" width="11.28515625" customWidth="1"/>
    <col min="8" max="8" width="11.42578125" customWidth="1"/>
    <col min="9" max="9" width="11.140625" customWidth="1"/>
    <col min="10" max="10" width="12.7109375" customWidth="1"/>
    <col min="11" max="11" width="23.42578125" customWidth="1"/>
    <col min="12" max="12" width="11.42578125" customWidth="1"/>
    <col min="13" max="13" width="8.28515625" customWidth="1"/>
    <col min="14" max="14" width="10.140625" customWidth="1"/>
  </cols>
  <sheetData>
    <row r="1" spans="1:13" s="2" customFormat="1" ht="24" customHeight="1" x14ac:dyDescent="0.3">
      <c r="A1" s="115" t="s">
        <v>27</v>
      </c>
      <c r="B1" s="115"/>
      <c r="C1" s="115"/>
      <c r="D1" s="115"/>
      <c r="F1" s="6"/>
      <c r="G1" s="6"/>
      <c r="H1" s="6"/>
      <c r="I1" s="6"/>
      <c r="J1" s="6"/>
      <c r="K1" s="9" t="s">
        <v>31</v>
      </c>
    </row>
    <row r="2" spans="1:13" ht="18" x14ac:dyDescent="0.35">
      <c r="A2" s="3" t="s">
        <v>2</v>
      </c>
      <c r="B2" s="3" t="s">
        <v>1</v>
      </c>
      <c r="C2" s="4" t="s">
        <v>13</v>
      </c>
      <c r="D2" s="4" t="s">
        <v>14</v>
      </c>
      <c r="F2" s="8" t="s">
        <v>21</v>
      </c>
      <c r="G2" s="7">
        <v>1</v>
      </c>
      <c r="H2" s="7" t="s">
        <v>28</v>
      </c>
      <c r="I2" s="7"/>
      <c r="J2" s="3" t="s">
        <v>18</v>
      </c>
      <c r="K2" s="10" t="s">
        <v>33</v>
      </c>
      <c r="L2" s="10" t="s">
        <v>38</v>
      </c>
      <c r="M2" s="58"/>
    </row>
    <row r="3" spans="1:13" ht="18" x14ac:dyDescent="0.35">
      <c r="A3" s="3">
        <v>1</v>
      </c>
      <c r="B3" s="3" t="s">
        <v>10</v>
      </c>
      <c r="C3" s="3"/>
      <c r="D3" s="3"/>
      <c r="G3" s="7">
        <v>2</v>
      </c>
      <c r="H3" s="7" t="s">
        <v>29</v>
      </c>
      <c r="I3" s="7"/>
      <c r="J3" s="7"/>
      <c r="K3" s="10" t="s">
        <v>34</v>
      </c>
      <c r="L3" s="10"/>
      <c r="M3" s="58"/>
    </row>
    <row r="4" spans="1:13" ht="18" x14ac:dyDescent="0.35">
      <c r="A4" s="3">
        <v>2</v>
      </c>
      <c r="B4" s="3" t="s">
        <v>11</v>
      </c>
      <c r="C4" s="3"/>
      <c r="D4" s="3" t="s">
        <v>25</v>
      </c>
      <c r="G4" s="7">
        <v>3</v>
      </c>
      <c r="H4" s="7" t="s">
        <v>30</v>
      </c>
      <c r="I4" s="7"/>
      <c r="J4" s="7"/>
      <c r="K4" s="10" t="s">
        <v>35</v>
      </c>
      <c r="L4" s="10" t="s">
        <v>38</v>
      </c>
      <c r="M4" s="58"/>
    </row>
    <row r="5" spans="1:13" ht="18" x14ac:dyDescent="0.35">
      <c r="A5" s="3">
        <v>3</v>
      </c>
      <c r="B5" s="3" t="s">
        <v>12</v>
      </c>
      <c r="C5" s="3"/>
      <c r="D5" s="3" t="s">
        <v>26</v>
      </c>
      <c r="G5" s="7">
        <v>4</v>
      </c>
      <c r="H5" s="7" t="s">
        <v>48</v>
      </c>
      <c r="I5" s="7"/>
      <c r="J5" s="7"/>
      <c r="K5" s="10" t="s">
        <v>36</v>
      </c>
      <c r="L5" s="7"/>
    </row>
    <row r="6" spans="1:13" ht="18" x14ac:dyDescent="0.35">
      <c r="A6" s="3">
        <v>4</v>
      </c>
      <c r="B6" s="3" t="s">
        <v>15</v>
      </c>
      <c r="C6" s="3"/>
      <c r="D6" s="3" t="s">
        <v>24</v>
      </c>
      <c r="G6" s="7">
        <v>5</v>
      </c>
      <c r="H6" s="7" t="s">
        <v>49</v>
      </c>
      <c r="I6" s="7"/>
      <c r="J6" s="7"/>
      <c r="K6" s="10" t="s">
        <v>37</v>
      </c>
      <c r="L6" s="7"/>
    </row>
    <row r="7" spans="1:13" ht="15.75" x14ac:dyDescent="0.25">
      <c r="A7" s="3">
        <v>5</v>
      </c>
      <c r="B7" s="3" t="s">
        <v>16</v>
      </c>
      <c r="C7" s="3"/>
      <c r="D7" s="3" t="s">
        <v>24</v>
      </c>
      <c r="G7" s="7">
        <v>6</v>
      </c>
      <c r="H7" s="7" t="s">
        <v>50</v>
      </c>
      <c r="I7" s="7"/>
      <c r="J7" s="7"/>
      <c r="K7" s="11" t="s">
        <v>39</v>
      </c>
      <c r="L7" s="7"/>
    </row>
    <row r="8" spans="1:13" ht="18" x14ac:dyDescent="0.35">
      <c r="A8" s="3">
        <v>6</v>
      </c>
      <c r="B8" s="3" t="s">
        <v>17</v>
      </c>
      <c r="C8" s="3"/>
      <c r="D8" s="3" t="s">
        <v>24</v>
      </c>
      <c r="G8" s="7">
        <v>7</v>
      </c>
      <c r="H8" s="7"/>
      <c r="I8" s="7"/>
      <c r="J8" s="7"/>
      <c r="K8" s="12" t="s">
        <v>41</v>
      </c>
      <c r="L8" s="7" t="s">
        <v>42</v>
      </c>
    </row>
    <row r="9" spans="1:13" x14ac:dyDescent="0.25">
      <c r="A9" s="3">
        <v>7</v>
      </c>
      <c r="B9" s="3" t="s">
        <v>18</v>
      </c>
      <c r="C9" s="5"/>
      <c r="D9" s="3" t="s">
        <v>22</v>
      </c>
      <c r="G9" s="7">
        <v>8</v>
      </c>
      <c r="H9" s="7"/>
      <c r="I9" s="7"/>
      <c r="J9" s="7"/>
      <c r="K9" s="7"/>
      <c r="L9" s="7"/>
    </row>
    <row r="10" spans="1:13" x14ac:dyDescent="0.25">
      <c r="A10" s="3">
        <v>8</v>
      </c>
      <c r="B10" s="3" t="s">
        <v>19</v>
      </c>
      <c r="C10" s="3"/>
      <c r="D10" s="3" t="s">
        <v>23</v>
      </c>
      <c r="G10" s="7">
        <v>9</v>
      </c>
      <c r="H10" s="7"/>
      <c r="I10" s="7"/>
      <c r="J10" s="7"/>
      <c r="K10" s="7"/>
      <c r="L10" s="7"/>
    </row>
    <row r="11" spans="1:13" x14ac:dyDescent="0.25">
      <c r="A11" s="3">
        <v>9</v>
      </c>
      <c r="B11" s="3" t="s">
        <v>20</v>
      </c>
      <c r="C11" s="3"/>
      <c r="D11" s="3" t="s">
        <v>23</v>
      </c>
      <c r="G11" s="7">
        <v>10</v>
      </c>
      <c r="H11" s="7"/>
      <c r="I11" s="7"/>
      <c r="J11" s="7"/>
      <c r="K11" s="7"/>
      <c r="L11" s="7"/>
    </row>
    <row r="12" spans="1:13" x14ac:dyDescent="0.25">
      <c r="A12" s="3">
        <v>10</v>
      </c>
      <c r="B12" s="3" t="s">
        <v>21</v>
      </c>
      <c r="C12" s="3"/>
      <c r="D12" s="3"/>
      <c r="G12" s="7">
        <v>11</v>
      </c>
      <c r="H12" s="7"/>
      <c r="I12" s="7"/>
      <c r="J12" s="7"/>
      <c r="K12" s="7"/>
      <c r="L12" s="7"/>
    </row>
    <row r="13" spans="1:13" x14ac:dyDescent="0.25">
      <c r="A13" s="3">
        <v>11</v>
      </c>
      <c r="B13" s="13" t="s">
        <v>40</v>
      </c>
      <c r="C13" s="7"/>
      <c r="D13" s="3" t="s">
        <v>23</v>
      </c>
    </row>
    <row r="14" spans="1:13" x14ac:dyDescent="0.25">
      <c r="A14" s="3">
        <v>12</v>
      </c>
      <c r="B14" s="3" t="s">
        <v>43</v>
      </c>
      <c r="C14" s="7" t="s">
        <v>44</v>
      </c>
      <c r="D14" s="7"/>
    </row>
    <row r="15" spans="1:13" x14ac:dyDescent="0.25">
      <c r="A15" s="7"/>
      <c r="B15" s="3" t="s">
        <v>45</v>
      </c>
      <c r="C15" s="7"/>
      <c r="D15" s="7"/>
    </row>
    <row r="16" spans="1:13" x14ac:dyDescent="0.25">
      <c r="A16" s="7"/>
      <c r="B16" s="3" t="s">
        <v>46</v>
      </c>
      <c r="C16" s="7"/>
      <c r="D16" s="3" t="s">
        <v>23</v>
      </c>
    </row>
    <row r="17" spans="1:14" x14ac:dyDescent="0.25">
      <c r="A17" s="7"/>
      <c r="B17" s="3" t="s">
        <v>47</v>
      </c>
      <c r="C17" s="7"/>
      <c r="D17" s="3" t="s">
        <v>23</v>
      </c>
    </row>
    <row r="18" spans="1:14" x14ac:dyDescent="0.25">
      <c r="A18" s="7"/>
      <c r="B18" s="7"/>
      <c r="C18" s="7"/>
      <c r="D18" s="7"/>
    </row>
    <row r="22" spans="1:14" ht="19.5" customHeight="1" x14ac:dyDescent="0.25">
      <c r="A22" s="116" t="s">
        <v>218</v>
      </c>
      <c r="B22" s="116"/>
      <c r="C22" s="116"/>
      <c r="D22" s="116"/>
      <c r="E22" s="116"/>
      <c r="F22" s="116"/>
      <c r="G22" s="116"/>
    </row>
    <row r="23" spans="1:14" s="49" customFormat="1" ht="33" customHeight="1" x14ac:dyDescent="0.2">
      <c r="A23" s="50" t="s">
        <v>2</v>
      </c>
      <c r="B23" s="51" t="s">
        <v>1</v>
      </c>
      <c r="C23" s="51" t="s">
        <v>31</v>
      </c>
      <c r="D23" s="50" t="s">
        <v>220</v>
      </c>
      <c r="E23" s="50" t="s">
        <v>221</v>
      </c>
      <c r="F23" s="50" t="s">
        <v>13</v>
      </c>
      <c r="G23" s="50" t="s">
        <v>66</v>
      </c>
      <c r="H23" s="51" t="s">
        <v>233</v>
      </c>
      <c r="I23" s="54" t="s">
        <v>246</v>
      </c>
      <c r="J23" s="53" t="s">
        <v>245</v>
      </c>
      <c r="K23" s="55" t="s">
        <v>247</v>
      </c>
      <c r="L23" s="56" t="s">
        <v>248</v>
      </c>
      <c r="M23" s="56" t="s">
        <v>250</v>
      </c>
      <c r="N23" s="57" t="s">
        <v>249</v>
      </c>
    </row>
    <row r="24" spans="1:14" ht="15" customHeight="1" x14ac:dyDescent="0.25">
      <c r="A24" s="7">
        <v>1</v>
      </c>
      <c r="B24" s="7" t="s">
        <v>10</v>
      </c>
      <c r="C24" s="7" t="s">
        <v>230</v>
      </c>
      <c r="D24" s="7" t="s">
        <v>235</v>
      </c>
      <c r="E24" s="7" t="s">
        <v>228</v>
      </c>
      <c r="F24" s="7">
        <v>0.49199999999999999</v>
      </c>
      <c r="G24" s="19" t="s">
        <v>236</v>
      </c>
      <c r="H24" s="52" t="s">
        <v>244</v>
      </c>
      <c r="I24" s="7"/>
      <c r="J24" s="19">
        <v>45129</v>
      </c>
      <c r="K24" s="7"/>
      <c r="L24" s="7"/>
      <c r="M24" s="112" t="s">
        <v>251</v>
      </c>
      <c r="N24" s="7"/>
    </row>
    <row r="25" spans="1:14" ht="15" customHeight="1" x14ac:dyDescent="0.25">
      <c r="A25" s="7">
        <v>2</v>
      </c>
      <c r="B25" s="7" t="s">
        <v>10</v>
      </c>
      <c r="C25" s="7" t="s">
        <v>230</v>
      </c>
      <c r="D25" s="7" t="s">
        <v>219</v>
      </c>
      <c r="E25" s="7" t="s">
        <v>222</v>
      </c>
      <c r="F25" s="7">
        <v>0.32800000000000001</v>
      </c>
      <c r="G25" s="19">
        <v>45102</v>
      </c>
      <c r="H25" s="118" t="s">
        <v>234</v>
      </c>
      <c r="I25" s="7"/>
      <c r="J25" s="7"/>
      <c r="K25" s="19">
        <v>45139</v>
      </c>
      <c r="L25" s="7"/>
      <c r="M25" s="113"/>
      <c r="N25" s="7"/>
    </row>
    <row r="26" spans="1:14" ht="15" customHeight="1" x14ac:dyDescent="0.25">
      <c r="A26" s="7">
        <v>3</v>
      </c>
      <c r="B26" s="7" t="s">
        <v>10</v>
      </c>
      <c r="C26" s="7" t="s">
        <v>231</v>
      </c>
      <c r="D26" s="7" t="s">
        <v>219</v>
      </c>
      <c r="E26" s="7" t="s">
        <v>223</v>
      </c>
      <c r="F26" s="7">
        <v>0.115</v>
      </c>
      <c r="G26" s="19">
        <v>45102</v>
      </c>
      <c r="H26" s="118"/>
      <c r="I26" s="19">
        <v>45120</v>
      </c>
      <c r="J26" s="7"/>
      <c r="K26" s="7"/>
      <c r="L26" s="19">
        <v>45127</v>
      </c>
      <c r="M26" s="113"/>
      <c r="N26" s="19">
        <v>45127</v>
      </c>
    </row>
    <row r="27" spans="1:14" ht="15" customHeight="1" x14ac:dyDescent="0.25">
      <c r="A27" s="7">
        <v>4</v>
      </c>
      <c r="B27" s="7" t="s">
        <v>10</v>
      </c>
      <c r="C27" s="7" t="s">
        <v>230</v>
      </c>
      <c r="D27" s="7" t="s">
        <v>219</v>
      </c>
      <c r="E27" s="7" t="s">
        <v>229</v>
      </c>
      <c r="F27" s="7">
        <v>0.379</v>
      </c>
      <c r="G27" s="19">
        <v>45102</v>
      </c>
      <c r="H27" s="118"/>
      <c r="I27" s="19">
        <v>45129</v>
      </c>
      <c r="J27" s="7"/>
      <c r="K27" s="7"/>
      <c r="L27" s="7"/>
      <c r="M27" s="113"/>
      <c r="N27" s="7"/>
    </row>
    <row r="28" spans="1:14" ht="15" customHeight="1" x14ac:dyDescent="0.25">
      <c r="A28" s="7">
        <v>5</v>
      </c>
      <c r="B28" s="7" t="s">
        <v>10</v>
      </c>
      <c r="C28" s="7" t="s">
        <v>230</v>
      </c>
      <c r="D28" s="7" t="s">
        <v>219</v>
      </c>
      <c r="E28" s="7" t="s">
        <v>224</v>
      </c>
      <c r="F28" s="7">
        <v>0.44</v>
      </c>
      <c r="G28" s="19">
        <v>45102</v>
      </c>
      <c r="H28" s="118"/>
      <c r="I28" s="19">
        <v>45120</v>
      </c>
      <c r="J28" s="7"/>
      <c r="K28" s="7"/>
      <c r="L28" s="7"/>
      <c r="M28" s="113"/>
      <c r="N28" s="7"/>
    </row>
    <row r="29" spans="1:14" ht="15" customHeight="1" x14ac:dyDescent="0.25">
      <c r="A29" s="7">
        <v>6</v>
      </c>
      <c r="B29" s="7" t="s">
        <v>10</v>
      </c>
      <c r="C29" s="7" t="s">
        <v>230</v>
      </c>
      <c r="D29" s="7" t="s">
        <v>219</v>
      </c>
      <c r="E29" s="7" t="s">
        <v>225</v>
      </c>
      <c r="F29" s="117">
        <v>0.374</v>
      </c>
      <c r="G29" s="19">
        <v>45102</v>
      </c>
      <c r="H29" s="118"/>
      <c r="I29" s="19">
        <v>45120</v>
      </c>
      <c r="J29" s="7"/>
      <c r="K29" s="7"/>
      <c r="L29" s="7"/>
      <c r="M29" s="113"/>
      <c r="N29" s="7"/>
    </row>
    <row r="30" spans="1:14" ht="15" customHeight="1" x14ac:dyDescent="0.25">
      <c r="A30" s="7">
        <v>7</v>
      </c>
      <c r="B30" s="7" t="s">
        <v>10</v>
      </c>
      <c r="C30" s="7" t="s">
        <v>231</v>
      </c>
      <c r="D30" s="7" t="s">
        <v>219</v>
      </c>
      <c r="E30" s="7" t="s">
        <v>226</v>
      </c>
      <c r="F30" s="117"/>
      <c r="G30" s="19">
        <v>45102</v>
      </c>
      <c r="H30" s="118"/>
      <c r="I30" s="19">
        <v>45120</v>
      </c>
      <c r="J30" s="7"/>
      <c r="K30" s="7"/>
      <c r="L30" s="19">
        <v>45127</v>
      </c>
      <c r="M30" s="113"/>
      <c r="N30" s="19">
        <v>45127</v>
      </c>
    </row>
    <row r="31" spans="1:14" ht="15" customHeight="1" x14ac:dyDescent="0.25">
      <c r="A31" s="7">
        <v>8</v>
      </c>
      <c r="B31" s="7" t="s">
        <v>10</v>
      </c>
      <c r="C31" s="7" t="s">
        <v>231</v>
      </c>
      <c r="D31" s="7" t="s">
        <v>219</v>
      </c>
      <c r="E31" s="7" t="s">
        <v>232</v>
      </c>
      <c r="F31" s="117"/>
      <c r="G31" s="19">
        <v>45102</v>
      </c>
      <c r="H31" s="118"/>
      <c r="I31" s="19">
        <v>45120</v>
      </c>
      <c r="J31" s="7"/>
      <c r="K31" s="7"/>
      <c r="L31" s="19">
        <v>45127</v>
      </c>
      <c r="M31" s="113"/>
      <c r="N31" s="19">
        <v>45127</v>
      </c>
    </row>
    <row r="32" spans="1:14" ht="15" customHeight="1" x14ac:dyDescent="0.25">
      <c r="A32" s="7">
        <v>9</v>
      </c>
      <c r="B32" s="7" t="s">
        <v>10</v>
      </c>
      <c r="C32" s="7" t="s">
        <v>230</v>
      </c>
      <c r="D32" s="7" t="s">
        <v>219</v>
      </c>
      <c r="E32" s="7" t="s">
        <v>227</v>
      </c>
      <c r="F32" s="7">
        <v>0.04</v>
      </c>
      <c r="G32" s="19">
        <v>45102</v>
      </c>
      <c r="H32" s="118"/>
      <c r="I32" s="7"/>
      <c r="J32" s="7"/>
      <c r="K32" s="19">
        <v>45139</v>
      </c>
      <c r="L32" s="7"/>
      <c r="M32" s="113"/>
      <c r="N32" s="7"/>
    </row>
    <row r="33" spans="1:14" ht="15" customHeight="1" x14ac:dyDescent="0.25">
      <c r="A33" s="7">
        <v>10</v>
      </c>
      <c r="B33" s="7" t="s">
        <v>10</v>
      </c>
      <c r="C33" s="7" t="s">
        <v>230</v>
      </c>
      <c r="D33" s="7" t="s">
        <v>219</v>
      </c>
      <c r="E33" s="7" t="s">
        <v>237</v>
      </c>
      <c r="F33" s="7">
        <v>0.05</v>
      </c>
      <c r="G33" s="19">
        <v>45103</v>
      </c>
      <c r="H33" s="118"/>
      <c r="I33" s="19">
        <v>45120</v>
      </c>
      <c r="J33" s="7"/>
      <c r="K33" s="7"/>
      <c r="L33" s="19">
        <v>45127</v>
      </c>
      <c r="M33" s="114"/>
      <c r="N33" s="7"/>
    </row>
    <row r="34" spans="1:14" x14ac:dyDescent="0.25">
      <c r="F34" s="20">
        <f>SUM(F24:F33)</f>
        <v>2.218</v>
      </c>
    </row>
    <row r="35" spans="1:14" x14ac:dyDescent="0.25">
      <c r="A35" s="107" t="s">
        <v>243</v>
      </c>
      <c r="B35" s="107"/>
    </row>
    <row r="36" spans="1:14" x14ac:dyDescent="0.25">
      <c r="A36" t="s">
        <v>238</v>
      </c>
    </row>
    <row r="37" spans="1:14" x14ac:dyDescent="0.25">
      <c r="A37" t="s">
        <v>239</v>
      </c>
    </row>
    <row r="38" spans="1:14" x14ac:dyDescent="0.25">
      <c r="A38" t="s">
        <v>240</v>
      </c>
    </row>
    <row r="39" spans="1:14" x14ac:dyDescent="0.25">
      <c r="A39" t="s">
        <v>241</v>
      </c>
    </row>
    <row r="40" spans="1:14" x14ac:dyDescent="0.25">
      <c r="A40" t="s">
        <v>242</v>
      </c>
    </row>
  </sheetData>
  <mergeCells count="6">
    <mergeCell ref="M24:M33"/>
    <mergeCell ref="A35:B35"/>
    <mergeCell ref="A1:D1"/>
    <mergeCell ref="A22:G22"/>
    <mergeCell ref="F29:F31"/>
    <mergeCell ref="H25:H33"/>
  </mergeCells>
  <phoneticPr fontId="1" type="noConversion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02419F-AA26-4C3D-AD4E-D3C55D440E31}">
  <dimension ref="A1:AA26"/>
  <sheetViews>
    <sheetView topLeftCell="A4" zoomScale="90" zoomScaleNormal="90" workbookViewId="0">
      <selection activeCell="V4" sqref="V4"/>
    </sheetView>
  </sheetViews>
  <sheetFormatPr defaultRowHeight="15" x14ac:dyDescent="0.25"/>
  <cols>
    <col min="1" max="1" width="4.85546875" customWidth="1"/>
    <col min="2" max="2" width="6.140625" customWidth="1"/>
    <col min="3" max="3" width="10" customWidth="1"/>
    <col min="4" max="4" width="6.5703125" customWidth="1"/>
    <col min="5" max="5" width="12" customWidth="1"/>
    <col min="6" max="6" width="6.42578125" style="61" customWidth="1"/>
    <col min="7" max="7" width="11.140625" customWidth="1"/>
    <col min="9" max="9" width="4.5703125" customWidth="1"/>
    <col min="10" max="10" width="3.85546875" customWidth="1"/>
    <col min="11" max="11" width="6.42578125" customWidth="1"/>
    <col min="12" max="12" width="5.85546875" customWidth="1"/>
    <col min="13" max="13" width="4.140625" customWidth="1"/>
    <col min="14" max="14" width="5.42578125" customWidth="1"/>
    <col min="15" max="15" width="3.5703125" customWidth="1"/>
    <col min="16" max="16" width="6" customWidth="1"/>
    <col min="17" max="17" width="5.28515625" customWidth="1"/>
    <col min="18" max="19" width="5.85546875" customWidth="1"/>
    <col min="20" max="20" width="7.140625" customWidth="1"/>
    <col min="21" max="21" width="16.42578125" customWidth="1"/>
    <col min="22" max="22" width="4.5703125" customWidth="1"/>
    <col min="23" max="23" width="5.85546875" customWidth="1"/>
    <col min="24" max="24" width="6.7109375" customWidth="1"/>
    <col min="25" max="25" width="7.140625" customWidth="1"/>
    <col min="26" max="27" width="11.28515625" bestFit="1" customWidth="1"/>
  </cols>
  <sheetData>
    <row r="1" spans="1:27" s="14" customFormat="1" ht="29.25" customHeight="1" x14ac:dyDescent="0.25">
      <c r="A1" s="121" t="s">
        <v>218</v>
      </c>
      <c r="B1" s="121"/>
      <c r="C1" s="121"/>
      <c r="D1" s="121"/>
      <c r="E1" s="121"/>
      <c r="F1" s="121"/>
      <c r="G1" s="121"/>
      <c r="H1" s="121"/>
      <c r="I1" s="121"/>
      <c r="J1" s="121"/>
      <c r="K1" s="121"/>
      <c r="L1" s="121"/>
      <c r="M1" s="121"/>
      <c r="N1" s="121"/>
      <c r="O1" s="121"/>
      <c r="P1" s="121"/>
      <c r="Q1" s="121"/>
      <c r="U1" s="3"/>
      <c r="V1" s="3"/>
      <c r="W1" s="3"/>
    </row>
    <row r="2" spans="1:27" s="67" customFormat="1" ht="152.25" x14ac:dyDescent="0.35">
      <c r="A2" s="59" t="s">
        <v>2</v>
      </c>
      <c r="B2" s="59" t="s">
        <v>1</v>
      </c>
      <c r="C2" s="59" t="s">
        <v>31</v>
      </c>
      <c r="D2" s="59" t="s">
        <v>220</v>
      </c>
      <c r="E2" s="59" t="s">
        <v>221</v>
      </c>
      <c r="F2" s="59" t="s">
        <v>13</v>
      </c>
      <c r="G2" s="59" t="s">
        <v>66</v>
      </c>
      <c r="H2" s="59" t="s">
        <v>253</v>
      </c>
      <c r="I2" s="64" t="s">
        <v>246</v>
      </c>
      <c r="J2" s="74" t="s">
        <v>280</v>
      </c>
      <c r="K2" s="65" t="s">
        <v>245</v>
      </c>
      <c r="L2" s="66" t="s">
        <v>247</v>
      </c>
      <c r="M2" s="74" t="s">
        <v>280</v>
      </c>
      <c r="N2" s="69" t="s">
        <v>248</v>
      </c>
      <c r="O2" s="74" t="s">
        <v>280</v>
      </c>
      <c r="P2" s="68" t="s">
        <v>251</v>
      </c>
      <c r="Q2" s="70" t="s">
        <v>249</v>
      </c>
      <c r="R2" s="68" t="s">
        <v>254</v>
      </c>
      <c r="S2" s="68" t="s">
        <v>255</v>
      </c>
      <c r="T2" s="77" t="s">
        <v>257</v>
      </c>
      <c r="U2" s="80" t="s">
        <v>291</v>
      </c>
      <c r="V2" s="75"/>
      <c r="W2" s="76" t="s">
        <v>296</v>
      </c>
      <c r="X2" s="92" t="s">
        <v>295</v>
      </c>
      <c r="Y2" s="93" t="s">
        <v>297</v>
      </c>
      <c r="Z2" s="95" t="s">
        <v>298</v>
      </c>
      <c r="AA2" s="67" t="s">
        <v>300</v>
      </c>
    </row>
    <row r="3" spans="1:27" ht="60" x14ac:dyDescent="0.25">
      <c r="A3" s="7">
        <v>1</v>
      </c>
      <c r="B3" s="7" t="s">
        <v>10</v>
      </c>
      <c r="C3" s="7" t="s">
        <v>230</v>
      </c>
      <c r="D3" s="7" t="s">
        <v>235</v>
      </c>
      <c r="E3" s="7" t="s">
        <v>228</v>
      </c>
      <c r="F3" s="60">
        <v>0.49199999999999999</v>
      </c>
      <c r="G3" s="19">
        <v>45099</v>
      </c>
      <c r="H3" s="52" t="s">
        <v>244</v>
      </c>
      <c r="I3" s="7"/>
      <c r="J3" s="7"/>
      <c r="K3" s="19">
        <v>45129</v>
      </c>
      <c r="L3" s="7"/>
      <c r="M3" s="7"/>
      <c r="N3" s="7"/>
      <c r="O3" s="7"/>
      <c r="P3" s="62"/>
      <c r="Q3" s="19">
        <v>45138</v>
      </c>
      <c r="R3" s="7"/>
      <c r="S3" s="7" t="s">
        <v>256</v>
      </c>
      <c r="T3" s="78"/>
      <c r="U3" s="19">
        <v>45235</v>
      </c>
      <c r="V3" s="7">
        <f>U3-G3</f>
        <v>136</v>
      </c>
      <c r="W3" s="7"/>
      <c r="X3" s="18">
        <v>45150</v>
      </c>
      <c r="Z3" s="18">
        <v>45164</v>
      </c>
      <c r="AA3" s="18">
        <v>45184</v>
      </c>
    </row>
    <row r="4" spans="1:27" ht="15" customHeight="1" x14ac:dyDescent="0.25">
      <c r="A4" s="7">
        <v>2</v>
      </c>
      <c r="B4" s="7" t="s">
        <v>10</v>
      </c>
      <c r="C4" s="7" t="s">
        <v>230</v>
      </c>
      <c r="D4" s="7" t="s">
        <v>219</v>
      </c>
      <c r="E4" s="7" t="s">
        <v>222</v>
      </c>
      <c r="F4" s="60">
        <v>0.32800000000000001</v>
      </c>
      <c r="G4" s="19">
        <v>45102</v>
      </c>
      <c r="H4" s="118" t="s">
        <v>234</v>
      </c>
      <c r="I4" s="7"/>
      <c r="J4" s="7"/>
      <c r="K4" s="7"/>
      <c r="L4" s="19">
        <v>45139</v>
      </c>
      <c r="M4" s="73">
        <f>L4-G4</f>
        <v>37</v>
      </c>
      <c r="N4" s="19">
        <v>45127</v>
      </c>
      <c r="O4" s="7">
        <f>N4-G4</f>
        <v>25</v>
      </c>
      <c r="P4" s="63" t="s">
        <v>252</v>
      </c>
      <c r="Q4" s="7"/>
      <c r="R4" s="7"/>
      <c r="S4" s="7"/>
      <c r="T4" s="78"/>
      <c r="U4" s="19">
        <v>45235</v>
      </c>
      <c r="V4" s="7">
        <f>U4-G4</f>
        <v>133</v>
      </c>
      <c r="W4" s="7"/>
      <c r="X4" s="18">
        <v>45150</v>
      </c>
      <c r="Y4" s="19">
        <v>45146</v>
      </c>
      <c r="AA4" s="18">
        <v>45184</v>
      </c>
    </row>
    <row r="5" spans="1:27" ht="15" customHeight="1" x14ac:dyDescent="0.25">
      <c r="A5" s="7">
        <v>3</v>
      </c>
      <c r="B5" s="7" t="s">
        <v>10</v>
      </c>
      <c r="C5" s="7" t="s">
        <v>231</v>
      </c>
      <c r="D5" s="7" t="s">
        <v>219</v>
      </c>
      <c r="E5" s="7" t="s">
        <v>223</v>
      </c>
      <c r="F5" s="60">
        <v>0.115</v>
      </c>
      <c r="G5" s="19">
        <v>45102</v>
      </c>
      <c r="H5" s="118"/>
      <c r="I5" s="19">
        <v>45120</v>
      </c>
      <c r="J5" s="73">
        <f>I5-G5</f>
        <v>18</v>
      </c>
      <c r="K5" s="7"/>
      <c r="L5" s="7"/>
      <c r="M5" s="7"/>
      <c r="N5" s="19">
        <v>45127</v>
      </c>
      <c r="O5" s="7">
        <f t="shared" ref="O5:O12" si="0">N5-G5</f>
        <v>25</v>
      </c>
      <c r="P5" s="63" t="s">
        <v>252</v>
      </c>
      <c r="Q5" s="19">
        <v>45127</v>
      </c>
      <c r="R5" s="19">
        <v>45136</v>
      </c>
      <c r="S5" s="7"/>
      <c r="T5" s="79">
        <v>45137</v>
      </c>
      <c r="U5" s="19">
        <v>45235</v>
      </c>
      <c r="V5" s="7">
        <f t="shared" ref="V5:V12" si="1">U5-G5</f>
        <v>133</v>
      </c>
      <c r="W5" s="19">
        <v>45146</v>
      </c>
      <c r="X5" s="19">
        <v>45146</v>
      </c>
      <c r="Y5" s="19">
        <v>45146</v>
      </c>
      <c r="AA5" s="18"/>
    </row>
    <row r="6" spans="1:27" ht="15" customHeight="1" x14ac:dyDescent="0.25">
      <c r="A6" s="7">
        <v>4</v>
      </c>
      <c r="B6" s="7" t="s">
        <v>10</v>
      </c>
      <c r="C6" s="7" t="s">
        <v>230</v>
      </c>
      <c r="D6" s="7" t="s">
        <v>219</v>
      </c>
      <c r="E6" s="7" t="s">
        <v>229</v>
      </c>
      <c r="F6" s="60">
        <v>0.379</v>
      </c>
      <c r="G6" s="19">
        <v>45102</v>
      </c>
      <c r="H6" s="118"/>
      <c r="I6" s="19">
        <v>45129</v>
      </c>
      <c r="J6" s="73">
        <f>I6-G6</f>
        <v>27</v>
      </c>
      <c r="K6" s="7"/>
      <c r="L6" s="7"/>
      <c r="M6" s="7"/>
      <c r="N6" s="19">
        <v>45143</v>
      </c>
      <c r="O6" s="7">
        <f t="shared" si="0"/>
        <v>41</v>
      </c>
      <c r="P6" s="63" t="s">
        <v>252</v>
      </c>
      <c r="Q6" s="7"/>
      <c r="R6" s="7"/>
      <c r="S6" s="7"/>
      <c r="T6" s="78"/>
      <c r="U6" s="19">
        <v>45235</v>
      </c>
      <c r="V6" s="7">
        <f t="shared" si="1"/>
        <v>133</v>
      </c>
      <c r="W6" s="7"/>
      <c r="X6" s="18">
        <v>45150</v>
      </c>
      <c r="AA6" s="18">
        <v>45184</v>
      </c>
    </row>
    <row r="7" spans="1:27" ht="15" customHeight="1" x14ac:dyDescent="0.25">
      <c r="A7" s="7">
        <v>5</v>
      </c>
      <c r="B7" s="7" t="s">
        <v>10</v>
      </c>
      <c r="C7" s="7" t="s">
        <v>230</v>
      </c>
      <c r="D7" s="7" t="s">
        <v>219</v>
      </c>
      <c r="E7" s="7" t="s">
        <v>224</v>
      </c>
      <c r="F7" s="60">
        <v>0.44</v>
      </c>
      <c r="G7" s="19">
        <v>45102</v>
      </c>
      <c r="H7" s="118"/>
      <c r="I7" s="19">
        <v>45120</v>
      </c>
      <c r="J7" s="73">
        <f t="shared" ref="J7:J12" si="2">I7-G7</f>
        <v>18</v>
      </c>
      <c r="K7" s="7"/>
      <c r="L7" s="7"/>
      <c r="M7" s="7"/>
      <c r="N7" s="19">
        <v>45133</v>
      </c>
      <c r="O7" s="7">
        <f t="shared" si="0"/>
        <v>31</v>
      </c>
      <c r="P7" s="63" t="s">
        <v>252</v>
      </c>
      <c r="Q7" s="7"/>
      <c r="R7" s="7"/>
      <c r="S7" s="7"/>
      <c r="T7" s="78"/>
      <c r="U7" s="19">
        <v>45235</v>
      </c>
      <c r="V7" s="7">
        <f t="shared" si="1"/>
        <v>133</v>
      </c>
      <c r="W7" s="7"/>
      <c r="Y7" s="19">
        <v>45146</v>
      </c>
      <c r="AA7" s="18">
        <v>45184</v>
      </c>
    </row>
    <row r="8" spans="1:27" ht="15" customHeight="1" x14ac:dyDescent="0.25">
      <c r="A8" s="7">
        <v>6</v>
      </c>
      <c r="B8" s="7" t="s">
        <v>10</v>
      </c>
      <c r="C8" s="7" t="s">
        <v>230</v>
      </c>
      <c r="D8" s="7" t="s">
        <v>219</v>
      </c>
      <c r="E8" s="7" t="s">
        <v>225</v>
      </c>
      <c r="F8" s="120">
        <v>0.374</v>
      </c>
      <c r="G8" s="19">
        <v>45102</v>
      </c>
      <c r="H8" s="118"/>
      <c r="I8" s="19">
        <v>45120</v>
      </c>
      <c r="J8" s="73">
        <f t="shared" si="2"/>
        <v>18</v>
      </c>
      <c r="K8" s="7"/>
      <c r="L8" s="7"/>
      <c r="M8" s="7"/>
      <c r="N8" s="19">
        <v>45134</v>
      </c>
      <c r="O8" s="7">
        <f t="shared" si="0"/>
        <v>32</v>
      </c>
      <c r="P8" s="63" t="s">
        <v>252</v>
      </c>
      <c r="Q8" s="7"/>
      <c r="R8" s="7"/>
      <c r="S8" s="7"/>
      <c r="T8" s="78"/>
      <c r="U8" s="19">
        <v>45235</v>
      </c>
      <c r="V8" s="7">
        <f t="shared" si="1"/>
        <v>133</v>
      </c>
      <c r="W8" s="7"/>
      <c r="Y8" s="19">
        <v>45146</v>
      </c>
      <c r="AA8" s="18">
        <v>45184</v>
      </c>
    </row>
    <row r="9" spans="1:27" ht="15" customHeight="1" x14ac:dyDescent="0.25">
      <c r="A9" s="7">
        <v>7</v>
      </c>
      <c r="B9" s="7" t="s">
        <v>10</v>
      </c>
      <c r="C9" s="7" t="s">
        <v>231</v>
      </c>
      <c r="D9" s="7" t="s">
        <v>219</v>
      </c>
      <c r="E9" s="7" t="s">
        <v>226</v>
      </c>
      <c r="F9" s="120"/>
      <c r="G9" s="19">
        <v>45102</v>
      </c>
      <c r="H9" s="118"/>
      <c r="I9" s="19">
        <v>45120</v>
      </c>
      <c r="J9" s="73">
        <f t="shared" si="2"/>
        <v>18</v>
      </c>
      <c r="K9" s="7"/>
      <c r="L9" s="7"/>
      <c r="M9" s="7"/>
      <c r="N9" s="19">
        <v>45127</v>
      </c>
      <c r="O9" s="7">
        <f t="shared" si="0"/>
        <v>25</v>
      </c>
      <c r="P9" s="63" t="s">
        <v>252</v>
      </c>
      <c r="Q9" s="19">
        <v>45127</v>
      </c>
      <c r="R9" s="19">
        <v>45136</v>
      </c>
      <c r="S9" s="19">
        <v>45134</v>
      </c>
      <c r="T9" s="79">
        <v>45137</v>
      </c>
      <c r="U9" s="19">
        <v>45235</v>
      </c>
      <c r="V9" s="7">
        <f t="shared" si="1"/>
        <v>133</v>
      </c>
      <c r="W9" s="19">
        <v>45146</v>
      </c>
      <c r="X9" s="19">
        <v>45146</v>
      </c>
      <c r="AA9" s="18"/>
    </row>
    <row r="10" spans="1:27" ht="15" customHeight="1" x14ac:dyDescent="0.25">
      <c r="A10" s="7">
        <v>8</v>
      </c>
      <c r="B10" s="7" t="s">
        <v>10</v>
      </c>
      <c r="C10" s="7" t="s">
        <v>231</v>
      </c>
      <c r="D10" s="7" t="s">
        <v>219</v>
      </c>
      <c r="E10" s="7" t="s">
        <v>232</v>
      </c>
      <c r="F10" s="120"/>
      <c r="G10" s="19">
        <v>45102</v>
      </c>
      <c r="H10" s="118"/>
      <c r="I10" s="19">
        <v>45120</v>
      </c>
      <c r="J10" s="73">
        <f t="shared" si="2"/>
        <v>18</v>
      </c>
      <c r="K10" s="7"/>
      <c r="L10" s="7"/>
      <c r="M10" s="7"/>
      <c r="N10" s="19">
        <v>45127</v>
      </c>
      <c r="O10" s="7">
        <f t="shared" si="0"/>
        <v>25</v>
      </c>
      <c r="P10" s="63" t="s">
        <v>252</v>
      </c>
      <c r="Q10" s="19">
        <v>45127</v>
      </c>
      <c r="R10" s="19">
        <v>45136</v>
      </c>
      <c r="S10" s="19">
        <v>45134</v>
      </c>
      <c r="T10" s="79">
        <v>45137</v>
      </c>
      <c r="U10" s="19">
        <v>45235</v>
      </c>
      <c r="V10" s="7">
        <f t="shared" si="1"/>
        <v>133</v>
      </c>
      <c r="W10" s="19">
        <v>45146</v>
      </c>
      <c r="X10" s="19">
        <v>45146</v>
      </c>
      <c r="AA10" s="18"/>
    </row>
    <row r="11" spans="1:27" ht="15" customHeight="1" x14ac:dyDescent="0.25">
      <c r="A11" s="7">
        <v>9</v>
      </c>
      <c r="B11" s="7" t="s">
        <v>10</v>
      </c>
      <c r="C11" s="7" t="s">
        <v>230</v>
      </c>
      <c r="D11" s="7" t="s">
        <v>219</v>
      </c>
      <c r="E11" s="7" t="s">
        <v>227</v>
      </c>
      <c r="F11" s="60">
        <v>0.04</v>
      </c>
      <c r="G11" s="19">
        <v>45102</v>
      </c>
      <c r="H11" s="118"/>
      <c r="I11" s="7"/>
      <c r="J11" s="73"/>
      <c r="K11" s="7"/>
      <c r="L11" s="19">
        <v>45139</v>
      </c>
      <c r="M11" s="73">
        <v>37</v>
      </c>
      <c r="N11" s="19">
        <v>45134</v>
      </c>
      <c r="O11" s="7">
        <f t="shared" si="0"/>
        <v>32</v>
      </c>
      <c r="P11" s="63" t="s">
        <v>252</v>
      </c>
      <c r="Q11" s="7"/>
      <c r="R11" s="7"/>
      <c r="S11" s="7"/>
      <c r="T11" s="78"/>
      <c r="U11" s="19">
        <v>45235</v>
      </c>
      <c r="V11" s="7">
        <f t="shared" si="1"/>
        <v>133</v>
      </c>
      <c r="W11" s="7"/>
      <c r="AA11" s="18">
        <v>45184</v>
      </c>
    </row>
    <row r="12" spans="1:27" ht="15" customHeight="1" x14ac:dyDescent="0.25">
      <c r="A12" s="7">
        <v>10</v>
      </c>
      <c r="B12" s="7" t="s">
        <v>10</v>
      </c>
      <c r="C12" s="7" t="s">
        <v>230</v>
      </c>
      <c r="D12" s="7" t="s">
        <v>219</v>
      </c>
      <c r="E12" s="7" t="s">
        <v>237</v>
      </c>
      <c r="F12" s="60">
        <v>0.05</v>
      </c>
      <c r="G12" s="19">
        <v>45102</v>
      </c>
      <c r="H12" s="118"/>
      <c r="I12" s="19">
        <v>45120</v>
      </c>
      <c r="J12" s="73">
        <f t="shared" si="2"/>
        <v>18</v>
      </c>
      <c r="K12" s="7"/>
      <c r="L12" s="7"/>
      <c r="M12" s="7"/>
      <c r="N12" s="19">
        <v>45127</v>
      </c>
      <c r="O12" s="7">
        <f t="shared" si="0"/>
        <v>25</v>
      </c>
      <c r="P12" s="63" t="s">
        <v>252</v>
      </c>
      <c r="Q12" s="7"/>
      <c r="R12" s="19">
        <v>45136</v>
      </c>
      <c r="S12" s="7"/>
      <c r="T12" s="78"/>
      <c r="U12" s="19">
        <v>45235</v>
      </c>
      <c r="V12" s="7">
        <f t="shared" si="1"/>
        <v>133</v>
      </c>
      <c r="W12" s="19">
        <v>45146</v>
      </c>
      <c r="X12" s="19">
        <v>45146</v>
      </c>
      <c r="AA12" s="18">
        <v>45184</v>
      </c>
    </row>
    <row r="15" spans="1:27" x14ac:dyDescent="0.25">
      <c r="A15" s="119" t="s">
        <v>258</v>
      </c>
      <c r="B15" s="119"/>
      <c r="C15" s="119"/>
      <c r="D15" s="71"/>
      <c r="E15" s="71"/>
      <c r="F15" s="60" t="s">
        <v>265</v>
      </c>
      <c r="G15" s="7" t="s">
        <v>270</v>
      </c>
      <c r="H15" s="7" t="s">
        <v>271</v>
      </c>
    </row>
    <row r="16" spans="1:27" x14ac:dyDescent="0.25">
      <c r="A16" s="71"/>
      <c r="B16" s="71"/>
      <c r="C16" s="71"/>
      <c r="D16" s="71"/>
      <c r="E16" s="71"/>
      <c r="F16" s="60"/>
      <c r="G16" s="7"/>
      <c r="H16" s="7"/>
    </row>
    <row r="17" spans="1:8" x14ac:dyDescent="0.25">
      <c r="A17" s="71"/>
      <c r="B17" s="119" t="s">
        <v>259</v>
      </c>
      <c r="C17" s="119"/>
      <c r="D17" s="71"/>
      <c r="E17" s="71"/>
      <c r="F17" s="60"/>
      <c r="G17" s="7"/>
      <c r="H17" s="7">
        <v>16235</v>
      </c>
    </row>
    <row r="18" spans="1:8" x14ac:dyDescent="0.25">
      <c r="A18" s="71"/>
      <c r="B18" s="119" t="s">
        <v>260</v>
      </c>
      <c r="C18" s="119"/>
      <c r="D18" s="119" t="s">
        <v>266</v>
      </c>
      <c r="E18" s="119"/>
      <c r="F18" s="60">
        <v>7</v>
      </c>
      <c r="G18" s="7">
        <v>450</v>
      </c>
      <c r="H18" s="7">
        <f>F18*G18</f>
        <v>3150</v>
      </c>
    </row>
    <row r="19" spans="1:8" x14ac:dyDescent="0.25">
      <c r="A19" s="71"/>
      <c r="B19" s="71"/>
      <c r="C19" s="71"/>
      <c r="D19" s="119" t="s">
        <v>267</v>
      </c>
      <c r="E19" s="119"/>
      <c r="F19" s="60">
        <v>7</v>
      </c>
      <c r="G19" s="7">
        <v>110</v>
      </c>
      <c r="H19" s="7">
        <f t="shared" ref="H19:H25" si="3">F19*G19</f>
        <v>770</v>
      </c>
    </row>
    <row r="20" spans="1:8" x14ac:dyDescent="0.25">
      <c r="A20" s="71"/>
      <c r="B20" s="71"/>
      <c r="C20" s="71"/>
      <c r="D20" s="119" t="s">
        <v>268</v>
      </c>
      <c r="E20" s="119"/>
      <c r="F20" s="60">
        <v>1</v>
      </c>
      <c r="G20" s="7">
        <v>400</v>
      </c>
      <c r="H20" s="7">
        <f t="shared" si="3"/>
        <v>400</v>
      </c>
    </row>
    <row r="21" spans="1:8" x14ac:dyDescent="0.25">
      <c r="A21" s="71"/>
      <c r="B21" s="71"/>
      <c r="C21" s="71"/>
      <c r="D21" s="119" t="s">
        <v>269</v>
      </c>
      <c r="E21" s="119"/>
      <c r="F21" s="60">
        <v>1</v>
      </c>
      <c r="G21" s="7">
        <v>1450</v>
      </c>
      <c r="H21" s="7">
        <f t="shared" si="3"/>
        <v>1450</v>
      </c>
    </row>
    <row r="22" spans="1:8" x14ac:dyDescent="0.25">
      <c r="A22" s="71"/>
      <c r="B22" s="119" t="s">
        <v>261</v>
      </c>
      <c r="C22" s="119"/>
      <c r="D22" s="71" t="s">
        <v>262</v>
      </c>
      <c r="E22" s="71"/>
      <c r="F22" s="60">
        <v>38</v>
      </c>
      <c r="G22" s="7">
        <v>150</v>
      </c>
      <c r="H22" s="7">
        <f t="shared" si="3"/>
        <v>5700</v>
      </c>
    </row>
    <row r="23" spans="1:8" x14ac:dyDescent="0.25">
      <c r="A23" s="71"/>
      <c r="B23" s="71"/>
      <c r="C23" s="71"/>
      <c r="D23" s="71" t="s">
        <v>248</v>
      </c>
      <c r="E23" s="71"/>
      <c r="F23" s="60">
        <v>2</v>
      </c>
      <c r="G23" s="7">
        <v>400</v>
      </c>
      <c r="H23" s="7">
        <f t="shared" si="3"/>
        <v>800</v>
      </c>
    </row>
    <row r="24" spans="1:8" x14ac:dyDescent="0.25">
      <c r="A24" s="71"/>
      <c r="B24" s="71" t="s">
        <v>263</v>
      </c>
      <c r="C24" s="71"/>
      <c r="D24" s="71"/>
      <c r="E24" s="71"/>
      <c r="F24" s="60">
        <v>4.5</v>
      </c>
      <c r="G24" s="7">
        <v>1000</v>
      </c>
      <c r="H24" s="7">
        <f t="shared" si="3"/>
        <v>4500</v>
      </c>
    </row>
    <row r="25" spans="1:8" x14ac:dyDescent="0.25">
      <c r="A25" s="71"/>
      <c r="B25" s="71" t="s">
        <v>264</v>
      </c>
      <c r="C25" s="71"/>
      <c r="D25" s="71"/>
      <c r="E25" s="71"/>
      <c r="F25" s="60">
        <v>3.5</v>
      </c>
      <c r="G25" s="7">
        <v>1050</v>
      </c>
      <c r="H25" s="7">
        <f t="shared" si="3"/>
        <v>3675</v>
      </c>
    </row>
    <row r="26" spans="1:8" ht="15.75" x14ac:dyDescent="0.25">
      <c r="A26" s="7"/>
      <c r="B26" s="7"/>
      <c r="C26" s="7"/>
      <c r="D26" s="7"/>
      <c r="E26" s="7"/>
      <c r="F26" s="60"/>
      <c r="G26" s="7"/>
      <c r="H26" s="26">
        <f>SUM(H17:H25)</f>
        <v>36680</v>
      </c>
    </row>
  </sheetData>
  <mergeCells count="11">
    <mergeCell ref="H4:H12"/>
    <mergeCell ref="F8:F10"/>
    <mergeCell ref="A1:Q1"/>
    <mergeCell ref="A15:C15"/>
    <mergeCell ref="B17:C17"/>
    <mergeCell ref="B18:C18"/>
    <mergeCell ref="B22:C22"/>
    <mergeCell ref="D18:E18"/>
    <mergeCell ref="D19:E19"/>
    <mergeCell ref="D20:E20"/>
    <mergeCell ref="D21:E21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0674B-B73D-4AB6-A662-1D2E070CC16F}">
  <dimension ref="A1:O71"/>
  <sheetViews>
    <sheetView topLeftCell="A49" workbookViewId="0">
      <selection activeCell="E52" sqref="E52"/>
    </sheetView>
  </sheetViews>
  <sheetFormatPr defaultRowHeight="15" x14ac:dyDescent="0.25"/>
  <cols>
    <col min="1" max="1" width="13.140625" style="14" customWidth="1"/>
    <col min="2" max="2" width="16.7109375" style="14" customWidth="1"/>
    <col min="3" max="3" width="13.28515625" style="14" customWidth="1"/>
    <col min="4" max="4" width="12" style="14" bestFit="1" customWidth="1"/>
    <col min="5" max="5" width="9.7109375" style="14" customWidth="1"/>
    <col min="6" max="6" width="10.42578125" bestFit="1" customWidth="1"/>
  </cols>
  <sheetData>
    <row r="1" spans="1:15" ht="27.75" customHeight="1" x14ac:dyDescent="0.25">
      <c r="A1" s="122" t="s">
        <v>51</v>
      </c>
      <c r="B1" s="122"/>
      <c r="C1" s="122"/>
      <c r="D1" s="122"/>
      <c r="E1" s="122"/>
      <c r="F1" s="7"/>
      <c r="G1" s="7"/>
    </row>
    <row r="2" spans="1:15" ht="22.5" customHeight="1" x14ac:dyDescent="0.25">
      <c r="A2" s="3" t="s">
        <v>52</v>
      </c>
      <c r="B2" s="3" t="s">
        <v>53</v>
      </c>
      <c r="C2" s="3" t="s">
        <v>59</v>
      </c>
      <c r="D2" s="3" t="s">
        <v>54</v>
      </c>
      <c r="E2" s="3" t="s">
        <v>55</v>
      </c>
      <c r="F2" s="3" t="s">
        <v>66</v>
      </c>
      <c r="G2" s="4" t="s">
        <v>64</v>
      </c>
      <c r="H2" s="3" t="s">
        <v>67</v>
      </c>
      <c r="O2" s="61"/>
    </row>
    <row r="3" spans="1:15" ht="23.25" customHeight="1" x14ac:dyDescent="0.25">
      <c r="A3" s="3">
        <v>1</v>
      </c>
      <c r="B3" s="3" t="s">
        <v>58</v>
      </c>
      <c r="C3" s="3">
        <v>450</v>
      </c>
      <c r="D3" s="15">
        <f>E3/C3</f>
        <v>67.777777777777771</v>
      </c>
      <c r="E3" s="3">
        <v>30500</v>
      </c>
      <c r="F3" s="19">
        <v>45013</v>
      </c>
      <c r="G3" s="7"/>
      <c r="H3" s="97" t="s">
        <v>302</v>
      </c>
      <c r="O3" s="61"/>
    </row>
    <row r="4" spans="1:15" ht="17.25" customHeight="1" x14ac:dyDescent="0.25">
      <c r="A4" s="3">
        <v>2</v>
      </c>
      <c r="B4" s="3" t="s">
        <v>56</v>
      </c>
      <c r="C4" s="3">
        <v>975</v>
      </c>
      <c r="D4" s="15">
        <f>E4/C4</f>
        <v>65</v>
      </c>
      <c r="E4" s="3">
        <v>63375</v>
      </c>
      <c r="F4" s="19">
        <v>45013</v>
      </c>
      <c r="G4" s="7"/>
      <c r="H4" s="7" t="s">
        <v>303</v>
      </c>
      <c r="O4" s="61"/>
    </row>
    <row r="5" spans="1:15" ht="18.75" customHeight="1" x14ac:dyDescent="0.25">
      <c r="A5" s="3">
        <v>3</v>
      </c>
      <c r="B5" s="3" t="s">
        <v>57</v>
      </c>
      <c r="C5" s="3">
        <v>300</v>
      </c>
      <c r="D5" s="15">
        <f>E5/C5</f>
        <v>65</v>
      </c>
      <c r="E5" s="3">
        <v>19500</v>
      </c>
      <c r="F5" s="19">
        <v>45013</v>
      </c>
      <c r="G5" s="7"/>
      <c r="H5" s="7" t="s">
        <v>303</v>
      </c>
    </row>
    <row r="6" spans="1:15" x14ac:dyDescent="0.25">
      <c r="A6" s="3">
        <v>4</v>
      </c>
      <c r="B6" s="3" t="s">
        <v>60</v>
      </c>
      <c r="C6" s="3">
        <v>20</v>
      </c>
      <c r="D6" s="15">
        <f t="shared" ref="D6:D8" si="0">E6/C6</f>
        <v>90</v>
      </c>
      <c r="E6" s="3">
        <v>1800</v>
      </c>
      <c r="F6" s="19">
        <v>45013</v>
      </c>
      <c r="G6" s="7"/>
      <c r="H6" s="7" t="s">
        <v>303</v>
      </c>
      <c r="O6" s="96"/>
    </row>
    <row r="7" spans="1:15" x14ac:dyDescent="0.25">
      <c r="A7" s="3">
        <v>5</v>
      </c>
      <c r="B7" s="3" t="s">
        <v>61</v>
      </c>
      <c r="C7" s="3">
        <v>50</v>
      </c>
      <c r="D7" s="15">
        <f t="shared" si="0"/>
        <v>90</v>
      </c>
      <c r="E7" s="3">
        <v>4500</v>
      </c>
      <c r="F7" s="19">
        <v>45013</v>
      </c>
      <c r="G7" s="7"/>
      <c r="H7" s="7" t="s">
        <v>303</v>
      </c>
      <c r="O7" s="61"/>
    </row>
    <row r="8" spans="1:15" ht="21.75" customHeight="1" x14ac:dyDescent="0.25">
      <c r="A8" s="3">
        <v>6</v>
      </c>
      <c r="B8" s="3" t="s">
        <v>62</v>
      </c>
      <c r="C8" s="3">
        <v>25</v>
      </c>
      <c r="D8" s="15">
        <f t="shared" si="0"/>
        <v>13</v>
      </c>
      <c r="E8" s="3">
        <v>325</v>
      </c>
      <c r="F8" s="19">
        <v>45013</v>
      </c>
      <c r="G8" s="7"/>
      <c r="H8" s="7" t="s">
        <v>303</v>
      </c>
      <c r="O8" s="96"/>
    </row>
    <row r="9" spans="1:15" ht="21.75" customHeight="1" x14ac:dyDescent="0.25">
      <c r="A9" s="3">
        <v>7</v>
      </c>
      <c r="B9" s="3" t="s">
        <v>207</v>
      </c>
      <c r="C9" s="3">
        <v>60</v>
      </c>
      <c r="D9" s="15">
        <v>300</v>
      </c>
      <c r="E9" s="3">
        <v>18000</v>
      </c>
      <c r="F9" s="19">
        <v>45072</v>
      </c>
      <c r="G9" s="7" t="s">
        <v>208</v>
      </c>
      <c r="H9" s="7" t="s">
        <v>303</v>
      </c>
      <c r="O9" s="96"/>
    </row>
    <row r="10" spans="1:15" x14ac:dyDescent="0.25">
      <c r="A10" s="3"/>
      <c r="B10" s="3"/>
      <c r="C10" s="3"/>
      <c r="D10" s="3" t="s">
        <v>63</v>
      </c>
      <c r="E10" s="16">
        <f>SUM(E3:E9)</f>
        <v>138000</v>
      </c>
      <c r="F10" s="19">
        <v>45013</v>
      </c>
      <c r="G10" s="7"/>
      <c r="H10" s="7"/>
      <c r="O10" s="96"/>
    </row>
    <row r="11" spans="1:15" x14ac:dyDescent="0.25">
      <c r="A11" s="3"/>
      <c r="B11" s="3"/>
      <c r="C11" s="3"/>
      <c r="D11" s="3" t="s">
        <v>64</v>
      </c>
      <c r="E11" s="16">
        <v>78000</v>
      </c>
      <c r="F11" s="19">
        <v>45013</v>
      </c>
      <c r="G11" s="7"/>
      <c r="H11" s="7"/>
      <c r="O11" s="96"/>
    </row>
    <row r="12" spans="1:15" x14ac:dyDescent="0.25">
      <c r="A12" s="3"/>
      <c r="B12" s="3"/>
      <c r="C12" s="3"/>
      <c r="D12" s="3" t="s">
        <v>64</v>
      </c>
      <c r="E12" s="16">
        <v>15000</v>
      </c>
      <c r="F12" s="19">
        <v>45037</v>
      </c>
      <c r="G12" s="7"/>
      <c r="H12" s="7"/>
      <c r="O12" s="96"/>
    </row>
    <row r="13" spans="1:15" x14ac:dyDescent="0.25">
      <c r="A13" s="3"/>
      <c r="B13" s="3"/>
      <c r="C13" s="3"/>
      <c r="D13" s="3" t="s">
        <v>64</v>
      </c>
      <c r="E13" s="16">
        <v>15000</v>
      </c>
      <c r="F13" s="19">
        <v>45109</v>
      </c>
      <c r="G13" s="7"/>
      <c r="H13" s="7"/>
      <c r="O13" s="96"/>
    </row>
    <row r="14" spans="1:15" x14ac:dyDescent="0.25">
      <c r="A14" s="3"/>
      <c r="B14" s="3"/>
      <c r="C14" s="3"/>
      <c r="D14" s="3" t="s">
        <v>65</v>
      </c>
      <c r="E14" s="17">
        <v>30000</v>
      </c>
      <c r="F14" s="7"/>
      <c r="G14" s="7"/>
      <c r="H14" s="7"/>
      <c r="O14" s="96"/>
    </row>
    <row r="15" spans="1:15" ht="22.5" x14ac:dyDescent="0.25">
      <c r="A15" s="3">
        <v>8</v>
      </c>
      <c r="B15" s="3" t="s">
        <v>58</v>
      </c>
      <c r="C15" s="3">
        <v>152.9</v>
      </c>
      <c r="D15" s="3">
        <v>60</v>
      </c>
      <c r="E15" s="3">
        <f>D15*C15</f>
        <v>9174</v>
      </c>
      <c r="F15" s="19">
        <v>45140</v>
      </c>
      <c r="G15" s="7" t="s">
        <v>208</v>
      </c>
      <c r="H15" s="97" t="s">
        <v>301</v>
      </c>
      <c r="O15" s="96"/>
    </row>
    <row r="16" spans="1:15" x14ac:dyDescent="0.25">
      <c r="A16" s="3"/>
      <c r="B16" s="3" t="s">
        <v>56</v>
      </c>
      <c r="C16" s="3">
        <v>104</v>
      </c>
      <c r="D16" s="3">
        <v>58.5</v>
      </c>
      <c r="E16" s="3">
        <f t="shared" ref="E16:E22" si="1">D16*C16</f>
        <v>6084</v>
      </c>
      <c r="F16" s="19">
        <v>45140</v>
      </c>
      <c r="G16" s="7" t="s">
        <v>208</v>
      </c>
      <c r="H16" s="7" t="s">
        <v>304</v>
      </c>
    </row>
    <row r="17" spans="1:9" x14ac:dyDescent="0.25">
      <c r="A17" s="3"/>
      <c r="B17" s="3" t="s">
        <v>57</v>
      </c>
      <c r="C17" s="3">
        <v>101.9</v>
      </c>
      <c r="D17" s="3">
        <v>58</v>
      </c>
      <c r="E17" s="3">
        <f t="shared" si="1"/>
        <v>5910.2000000000007</v>
      </c>
      <c r="F17" s="19">
        <v>45140</v>
      </c>
      <c r="G17" s="7" t="s">
        <v>208</v>
      </c>
      <c r="H17" s="7" t="s">
        <v>304</v>
      </c>
    </row>
    <row r="18" spans="1:9" x14ac:dyDescent="0.25">
      <c r="A18" s="3">
        <v>9</v>
      </c>
      <c r="B18" s="3" t="s">
        <v>272</v>
      </c>
      <c r="C18" s="3">
        <v>50</v>
      </c>
      <c r="D18" s="3">
        <v>310</v>
      </c>
      <c r="E18" s="3">
        <f t="shared" si="1"/>
        <v>15500</v>
      </c>
      <c r="F18" s="19">
        <v>45140</v>
      </c>
      <c r="G18" s="7" t="s">
        <v>208</v>
      </c>
      <c r="H18" s="7" t="s">
        <v>304</v>
      </c>
    </row>
    <row r="19" spans="1:9" ht="15.75" x14ac:dyDescent="0.25">
      <c r="A19" s="3"/>
      <c r="B19" s="3"/>
      <c r="C19" s="3"/>
      <c r="D19" s="3"/>
      <c r="E19" s="94">
        <f>SUM(E15:E18)</f>
        <v>36668.199999999997</v>
      </c>
      <c r="F19" s="7"/>
      <c r="G19" s="7"/>
      <c r="H19" s="7"/>
    </row>
    <row r="20" spans="1:9" x14ac:dyDescent="0.25">
      <c r="A20" s="3">
        <v>10</v>
      </c>
      <c r="B20" s="3" t="s">
        <v>58</v>
      </c>
      <c r="C20" s="3">
        <v>287.7</v>
      </c>
      <c r="D20" s="3">
        <v>65</v>
      </c>
      <c r="E20" s="3">
        <f t="shared" si="1"/>
        <v>18700.5</v>
      </c>
      <c r="F20" s="19">
        <v>45178</v>
      </c>
      <c r="G20" s="7" t="s">
        <v>208</v>
      </c>
      <c r="H20" s="7" t="s">
        <v>304</v>
      </c>
    </row>
    <row r="21" spans="1:9" x14ac:dyDescent="0.25">
      <c r="A21" s="3"/>
      <c r="B21" s="3" t="s">
        <v>56</v>
      </c>
      <c r="C21" s="3">
        <v>206.5</v>
      </c>
      <c r="D21" s="3">
        <v>63.5</v>
      </c>
      <c r="E21" s="3">
        <f t="shared" si="1"/>
        <v>13112.75</v>
      </c>
      <c r="F21" s="19">
        <v>45178</v>
      </c>
      <c r="G21" s="7" t="s">
        <v>208</v>
      </c>
      <c r="H21" s="7" t="s">
        <v>304</v>
      </c>
    </row>
    <row r="22" spans="1:9" x14ac:dyDescent="0.25">
      <c r="A22" s="3">
        <v>11</v>
      </c>
      <c r="B22" s="3" t="s">
        <v>207</v>
      </c>
      <c r="C22" s="3">
        <v>27</v>
      </c>
      <c r="D22" s="3">
        <v>320</v>
      </c>
      <c r="E22" s="3">
        <f t="shared" si="1"/>
        <v>8640</v>
      </c>
      <c r="F22" s="19">
        <v>45178</v>
      </c>
      <c r="G22" s="7" t="s">
        <v>208</v>
      </c>
      <c r="H22" s="7" t="s">
        <v>304</v>
      </c>
    </row>
    <row r="23" spans="1:9" ht="15.75" x14ac:dyDescent="0.25">
      <c r="A23" s="3"/>
      <c r="B23" s="3"/>
      <c r="C23" s="3"/>
      <c r="D23" s="3"/>
      <c r="E23" s="94">
        <f>SUM(E20:E22)</f>
        <v>40453.25</v>
      </c>
      <c r="F23" s="7"/>
      <c r="G23" s="7"/>
      <c r="H23" s="7"/>
    </row>
    <row r="24" spans="1:9" ht="18.75" customHeight="1" x14ac:dyDescent="0.25">
      <c r="A24" s="3">
        <v>12</v>
      </c>
      <c r="B24" s="3" t="s">
        <v>318</v>
      </c>
      <c r="C24" s="3">
        <v>70</v>
      </c>
      <c r="D24" s="3">
        <v>345</v>
      </c>
      <c r="E24" s="94">
        <f>C24*D24</f>
        <v>24150</v>
      </c>
      <c r="F24" s="19">
        <v>45200</v>
      </c>
      <c r="G24" s="7" t="s">
        <v>208</v>
      </c>
      <c r="H24" s="7" t="s">
        <v>303</v>
      </c>
      <c r="I24" t="s">
        <v>319</v>
      </c>
    </row>
    <row r="25" spans="1:9" ht="18.75" customHeight="1" x14ac:dyDescent="0.25">
      <c r="A25" s="14">
        <v>13</v>
      </c>
      <c r="B25" s="14" t="s">
        <v>320</v>
      </c>
      <c r="C25" s="14">
        <v>10</v>
      </c>
      <c r="D25" s="14">
        <v>310</v>
      </c>
      <c r="E25" s="94">
        <f>C25*D25</f>
        <v>3100</v>
      </c>
      <c r="F25" s="18">
        <v>45210</v>
      </c>
      <c r="G25" s="7" t="s">
        <v>208</v>
      </c>
    </row>
    <row r="27" spans="1:9" ht="21" customHeight="1" x14ac:dyDescent="0.25">
      <c r="A27" s="122" t="s">
        <v>51</v>
      </c>
      <c r="B27" s="122"/>
      <c r="C27" s="122"/>
      <c r="D27" s="122"/>
      <c r="E27" s="122"/>
      <c r="F27" s="7"/>
      <c r="G27" s="7"/>
    </row>
    <row r="28" spans="1:9" ht="18.75" customHeight="1" x14ac:dyDescent="0.25">
      <c r="A28" s="3" t="s">
        <v>52</v>
      </c>
      <c r="B28" s="3" t="s">
        <v>53</v>
      </c>
      <c r="C28" s="3" t="s">
        <v>77</v>
      </c>
      <c r="D28" s="3" t="s">
        <v>54</v>
      </c>
      <c r="E28" s="3" t="s">
        <v>55</v>
      </c>
      <c r="F28" s="3" t="s">
        <v>66</v>
      </c>
      <c r="G28" s="3" t="s">
        <v>67</v>
      </c>
    </row>
    <row r="29" spans="1:9" ht="21.75" customHeight="1" x14ac:dyDescent="0.25">
      <c r="A29" s="3">
        <v>1</v>
      </c>
      <c r="B29" s="3" t="s">
        <v>68</v>
      </c>
      <c r="C29" s="3">
        <v>42</v>
      </c>
      <c r="D29" s="3">
        <v>280</v>
      </c>
      <c r="E29" s="3">
        <f>C29*D29</f>
        <v>11760</v>
      </c>
      <c r="F29" s="22">
        <v>44986</v>
      </c>
      <c r="G29" s="7" t="s">
        <v>69</v>
      </c>
    </row>
    <row r="30" spans="1:9" x14ac:dyDescent="0.25">
      <c r="D30" s="3" t="s">
        <v>64</v>
      </c>
      <c r="E30" s="3">
        <v>12000</v>
      </c>
    </row>
    <row r="32" spans="1:9" ht="23.25" customHeight="1" x14ac:dyDescent="0.25">
      <c r="A32" s="123" t="s">
        <v>95</v>
      </c>
      <c r="B32" s="123"/>
      <c r="C32" s="123"/>
      <c r="D32" s="123"/>
      <c r="E32" s="123"/>
      <c r="F32" s="123"/>
      <c r="G32" s="123"/>
    </row>
    <row r="33" spans="1:7" x14ac:dyDescent="0.25">
      <c r="A33" s="3" t="s">
        <v>66</v>
      </c>
      <c r="B33" s="23">
        <v>45025</v>
      </c>
      <c r="C33" s="3"/>
      <c r="D33" s="3" t="s">
        <v>54</v>
      </c>
      <c r="E33" s="4" t="s">
        <v>55</v>
      </c>
      <c r="F33" s="4" t="s">
        <v>64</v>
      </c>
      <c r="G33" s="4" t="s">
        <v>65</v>
      </c>
    </row>
    <row r="34" spans="1:7" x14ac:dyDescent="0.25">
      <c r="A34" s="3" t="s">
        <v>96</v>
      </c>
      <c r="B34" s="3" t="s">
        <v>175</v>
      </c>
      <c r="C34" s="3" t="s">
        <v>176</v>
      </c>
      <c r="D34" s="3">
        <v>1150</v>
      </c>
      <c r="E34" s="4">
        <v>4600</v>
      </c>
      <c r="F34" s="4">
        <v>4600</v>
      </c>
      <c r="G34" s="7">
        <v>0</v>
      </c>
    </row>
    <row r="35" spans="1:7" x14ac:dyDescent="0.25">
      <c r="A35" s="3" t="s">
        <v>97</v>
      </c>
      <c r="B35" s="3" t="s">
        <v>98</v>
      </c>
      <c r="C35" s="3" t="s">
        <v>100</v>
      </c>
      <c r="D35" s="3">
        <v>200</v>
      </c>
      <c r="E35" s="4">
        <v>1400</v>
      </c>
      <c r="F35" s="4">
        <v>1400</v>
      </c>
      <c r="G35" s="4">
        <v>0</v>
      </c>
    </row>
    <row r="36" spans="1:7" x14ac:dyDescent="0.25">
      <c r="A36" s="3"/>
      <c r="B36" s="3" t="s">
        <v>99</v>
      </c>
      <c r="C36" s="3" t="s">
        <v>101</v>
      </c>
      <c r="D36" s="3">
        <v>200</v>
      </c>
      <c r="E36" s="4">
        <v>1200</v>
      </c>
      <c r="F36" s="4">
        <v>1200</v>
      </c>
      <c r="G36" s="7">
        <v>0</v>
      </c>
    </row>
    <row r="37" spans="1:7" x14ac:dyDescent="0.25">
      <c r="E37" s="14">
        <f>SUM(E34:E36)</f>
        <v>7200</v>
      </c>
    </row>
    <row r="39" spans="1:7" ht="20.25" customHeight="1" x14ac:dyDescent="0.25">
      <c r="A39" s="105" t="s">
        <v>178</v>
      </c>
      <c r="B39" s="105"/>
      <c r="C39" s="105"/>
      <c r="D39" s="105"/>
      <c r="E39" s="105"/>
    </row>
    <row r="40" spans="1:7" ht="19.5" customHeight="1" x14ac:dyDescent="0.25">
      <c r="A40" s="3" t="s">
        <v>52</v>
      </c>
      <c r="B40" s="3" t="s">
        <v>179</v>
      </c>
      <c r="C40" s="3" t="s">
        <v>66</v>
      </c>
      <c r="D40" s="3" t="s">
        <v>181</v>
      </c>
      <c r="E40" s="3" t="s">
        <v>314</v>
      </c>
    </row>
    <row r="41" spans="1:7" ht="18.75" customHeight="1" x14ac:dyDescent="0.25">
      <c r="A41" s="3">
        <v>1</v>
      </c>
      <c r="B41" s="3" t="s">
        <v>180</v>
      </c>
      <c r="C41" s="23">
        <v>45043</v>
      </c>
      <c r="D41" s="3">
        <v>2500</v>
      </c>
      <c r="E41" s="3"/>
    </row>
    <row r="42" spans="1:7" x14ac:dyDescent="0.25">
      <c r="A42" s="3">
        <v>2</v>
      </c>
      <c r="B42" s="3" t="s">
        <v>180</v>
      </c>
      <c r="C42" s="23">
        <v>45075</v>
      </c>
      <c r="D42" s="3">
        <v>40000</v>
      </c>
      <c r="E42" s="3"/>
    </row>
    <row r="43" spans="1:7" x14ac:dyDescent="0.25">
      <c r="A43" s="3">
        <v>3</v>
      </c>
      <c r="B43" s="3" t="s">
        <v>180</v>
      </c>
      <c r="C43" s="23">
        <v>45150</v>
      </c>
      <c r="D43" s="3">
        <v>10000</v>
      </c>
      <c r="E43" s="3"/>
    </row>
    <row r="44" spans="1:7" x14ac:dyDescent="0.25">
      <c r="A44" s="3">
        <v>4</v>
      </c>
      <c r="B44" s="3" t="s">
        <v>180</v>
      </c>
      <c r="C44" s="23">
        <v>45157</v>
      </c>
      <c r="D44" s="3">
        <v>8000</v>
      </c>
      <c r="E44" s="3"/>
    </row>
    <row r="45" spans="1:7" x14ac:dyDescent="0.25">
      <c r="A45" s="3">
        <v>5</v>
      </c>
      <c r="B45" s="3" t="s">
        <v>180</v>
      </c>
      <c r="C45" s="23">
        <v>45171</v>
      </c>
      <c r="D45" s="3">
        <v>15000</v>
      </c>
      <c r="E45" s="3"/>
    </row>
    <row r="46" spans="1:7" x14ac:dyDescent="0.25">
      <c r="A46" s="3">
        <v>6</v>
      </c>
      <c r="B46" s="3" t="s">
        <v>180</v>
      </c>
      <c r="C46" s="23">
        <v>45183</v>
      </c>
      <c r="D46" s="3">
        <v>6000</v>
      </c>
      <c r="E46" s="3"/>
    </row>
    <row r="47" spans="1:7" x14ac:dyDescent="0.25">
      <c r="A47" s="3">
        <v>7</v>
      </c>
      <c r="B47" s="3" t="s">
        <v>180</v>
      </c>
      <c r="C47" s="23">
        <v>45199</v>
      </c>
      <c r="D47" s="3">
        <v>7000</v>
      </c>
      <c r="E47" s="3"/>
    </row>
    <row r="48" spans="1:7" ht="17.25" customHeight="1" x14ac:dyDescent="0.25">
      <c r="A48" s="3">
        <v>8</v>
      </c>
      <c r="B48" s="3" t="s">
        <v>180</v>
      </c>
      <c r="C48" s="23">
        <v>45201</v>
      </c>
      <c r="D48" s="3">
        <v>8000</v>
      </c>
      <c r="E48" s="3" t="s">
        <v>319</v>
      </c>
    </row>
    <row r="49" spans="1:5" x14ac:dyDescent="0.25">
      <c r="A49" s="3">
        <v>9</v>
      </c>
      <c r="B49" s="3" t="s">
        <v>180</v>
      </c>
      <c r="C49" s="23">
        <v>45202</v>
      </c>
      <c r="D49" s="3">
        <v>10000</v>
      </c>
      <c r="E49" s="3"/>
    </row>
    <row r="50" spans="1:5" x14ac:dyDescent="0.25">
      <c r="A50" s="3">
        <v>10</v>
      </c>
      <c r="B50" s="3" t="s">
        <v>180</v>
      </c>
      <c r="C50" s="23">
        <v>45212</v>
      </c>
      <c r="D50" s="3">
        <v>16000</v>
      </c>
      <c r="E50" s="3"/>
    </row>
    <row r="51" spans="1:5" x14ac:dyDescent="0.25">
      <c r="A51" s="3">
        <v>11</v>
      </c>
      <c r="B51" s="3" t="s">
        <v>180</v>
      </c>
      <c r="C51" s="23">
        <v>45235</v>
      </c>
      <c r="D51" s="3">
        <v>5000</v>
      </c>
      <c r="E51" s="3"/>
    </row>
    <row r="52" spans="1:5" x14ac:dyDescent="0.25">
      <c r="A52" s="3"/>
      <c r="B52" s="3"/>
      <c r="C52" s="23"/>
      <c r="D52" s="3">
        <f>SUM(D41:D51)</f>
        <v>127500</v>
      </c>
      <c r="E52" s="3"/>
    </row>
    <row r="54" spans="1:5" x14ac:dyDescent="0.25">
      <c r="A54" s="3" t="s">
        <v>211</v>
      </c>
      <c r="B54" s="3" t="s">
        <v>150</v>
      </c>
      <c r="C54" s="3" t="s">
        <v>54</v>
      </c>
      <c r="D54" s="3"/>
    </row>
    <row r="55" spans="1:5" x14ac:dyDescent="0.25">
      <c r="A55" s="3" t="s">
        <v>209</v>
      </c>
      <c r="B55" s="3" t="s">
        <v>210</v>
      </c>
      <c r="C55" s="3">
        <v>16000</v>
      </c>
      <c r="D55" s="3">
        <v>16000</v>
      </c>
    </row>
    <row r="56" spans="1:5" x14ac:dyDescent="0.25">
      <c r="A56" s="3" t="s">
        <v>212</v>
      </c>
      <c r="B56" s="3" t="s">
        <v>213</v>
      </c>
      <c r="C56" s="3">
        <v>1100</v>
      </c>
      <c r="D56" s="3">
        <v>3300</v>
      </c>
    </row>
    <row r="57" spans="1:5" x14ac:dyDescent="0.25">
      <c r="A57" s="3" t="s">
        <v>214</v>
      </c>
      <c r="B57" s="3" t="s">
        <v>216</v>
      </c>
      <c r="C57" s="3">
        <v>1000</v>
      </c>
      <c r="D57" s="3">
        <v>4000</v>
      </c>
    </row>
    <row r="58" spans="1:5" x14ac:dyDescent="0.25">
      <c r="A58" s="3" t="s">
        <v>299</v>
      </c>
      <c r="B58" s="3" t="s">
        <v>210</v>
      </c>
      <c r="C58" s="3">
        <v>18000</v>
      </c>
      <c r="D58" s="3">
        <v>18000</v>
      </c>
    </row>
    <row r="59" spans="1:5" x14ac:dyDescent="0.25">
      <c r="A59" s="3"/>
      <c r="B59" s="3"/>
      <c r="C59" s="3"/>
      <c r="D59" s="3">
        <f>SUM(D55:D58)</f>
        <v>41300</v>
      </c>
    </row>
    <row r="61" spans="1:5" ht="17.25" customHeight="1" x14ac:dyDescent="0.25">
      <c r="A61" s="124" t="s">
        <v>215</v>
      </c>
      <c r="B61" s="124"/>
      <c r="C61" s="124"/>
    </row>
    <row r="62" spans="1:5" x14ac:dyDescent="0.25">
      <c r="A62" s="48">
        <v>45079</v>
      </c>
      <c r="B62" s="14">
        <v>3000</v>
      </c>
    </row>
    <row r="63" spans="1:5" x14ac:dyDescent="0.25">
      <c r="A63" s="48">
        <v>45095</v>
      </c>
      <c r="B63" s="14">
        <v>5000</v>
      </c>
    </row>
    <row r="64" spans="1:5" x14ac:dyDescent="0.25">
      <c r="A64" s="48">
        <v>45109</v>
      </c>
      <c r="B64" s="14">
        <v>9000</v>
      </c>
    </row>
    <row r="65" spans="1:3" x14ac:dyDescent="0.25">
      <c r="B65" s="14">
        <f>SUM(B62:B64)</f>
        <v>17000</v>
      </c>
    </row>
    <row r="66" spans="1:3" ht="15.75" thickBot="1" x14ac:dyDescent="0.3"/>
    <row r="67" spans="1:3" ht="15.75" thickBot="1" x14ac:dyDescent="0.3">
      <c r="A67" s="100" t="s">
        <v>217</v>
      </c>
      <c r="B67" s="100" t="s">
        <v>181</v>
      </c>
      <c r="C67" s="100" t="s">
        <v>206</v>
      </c>
    </row>
    <row r="68" spans="1:3" ht="15.75" thickBot="1" x14ac:dyDescent="0.3">
      <c r="A68" s="100">
        <v>1</v>
      </c>
      <c r="B68" s="100">
        <v>500</v>
      </c>
      <c r="C68" s="101">
        <v>44995</v>
      </c>
    </row>
    <row r="69" spans="1:3" ht="15.75" thickBot="1" x14ac:dyDescent="0.3">
      <c r="A69" s="100">
        <v>2</v>
      </c>
      <c r="B69" s="100">
        <v>500</v>
      </c>
      <c r="C69" s="101">
        <v>45044</v>
      </c>
    </row>
    <row r="70" spans="1:3" x14ac:dyDescent="0.25">
      <c r="A70" s="98">
        <v>3</v>
      </c>
      <c r="B70" s="98">
        <v>1000</v>
      </c>
      <c r="C70" s="99">
        <v>45096</v>
      </c>
    </row>
    <row r="71" spans="1:3" x14ac:dyDescent="0.25">
      <c r="A71" s="98">
        <v>4</v>
      </c>
      <c r="B71" s="98">
        <v>500</v>
      </c>
      <c r="C71" s="99">
        <v>45204</v>
      </c>
    </row>
  </sheetData>
  <mergeCells count="5">
    <mergeCell ref="A1:E1"/>
    <mergeCell ref="A27:E27"/>
    <mergeCell ref="A32:G32"/>
    <mergeCell ref="A39:E39"/>
    <mergeCell ref="A61:C61"/>
  </mergeCells>
  <phoneticPr fontId="1" type="noConversion"/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DC6F57-2D4C-439C-AB00-52D2C592E869}">
  <dimension ref="A1:S16"/>
  <sheetViews>
    <sheetView workbookViewId="0">
      <selection activeCell="F8" sqref="F8"/>
    </sheetView>
  </sheetViews>
  <sheetFormatPr defaultRowHeight="15" x14ac:dyDescent="0.25"/>
  <cols>
    <col min="2" max="2" width="19" customWidth="1"/>
    <col min="3" max="3" width="13.7109375" customWidth="1"/>
    <col min="4" max="4" width="16.85546875" customWidth="1"/>
    <col min="5" max="5" width="22" customWidth="1"/>
    <col min="6" max="6" width="14.7109375" customWidth="1"/>
    <col min="8" max="8" width="4.7109375" customWidth="1"/>
    <col min="9" max="9" width="5.85546875" customWidth="1"/>
    <col min="10" max="10" width="7.85546875" customWidth="1"/>
    <col min="11" max="11" width="6.85546875" customWidth="1"/>
    <col min="13" max="14" width="19" customWidth="1"/>
  </cols>
  <sheetData>
    <row r="1" spans="1:19" ht="45" x14ac:dyDescent="0.25">
      <c r="A1" s="90" t="s">
        <v>105</v>
      </c>
      <c r="B1" s="85" t="s">
        <v>119</v>
      </c>
      <c r="C1" s="26" t="s">
        <v>174</v>
      </c>
      <c r="D1" s="90" t="s">
        <v>124</v>
      </c>
      <c r="E1" s="90" t="s">
        <v>127</v>
      </c>
      <c r="F1" s="90" t="s">
        <v>171</v>
      </c>
      <c r="G1" s="90" t="s">
        <v>172</v>
      </c>
      <c r="H1" s="90" t="s">
        <v>173</v>
      </c>
      <c r="I1" s="90" t="s">
        <v>117</v>
      </c>
      <c r="J1" s="7"/>
      <c r="K1" s="91" t="s">
        <v>273</v>
      </c>
      <c r="L1" s="90" t="s">
        <v>279</v>
      </c>
      <c r="S1" s="7"/>
    </row>
    <row r="2" spans="1:19" x14ac:dyDescent="0.25">
      <c r="A2" s="7">
        <v>1</v>
      </c>
      <c r="B2" s="86" t="s">
        <v>104</v>
      </c>
      <c r="C2" s="40">
        <v>45597</v>
      </c>
      <c r="D2" s="7"/>
      <c r="E2" t="s">
        <v>128</v>
      </c>
      <c r="F2" s="7" t="s">
        <v>108</v>
      </c>
      <c r="G2" s="7" t="s">
        <v>114</v>
      </c>
      <c r="H2" s="7">
        <v>5</v>
      </c>
      <c r="I2" s="7">
        <v>400</v>
      </c>
      <c r="J2" s="7">
        <f>I2*H2</f>
        <v>2000</v>
      </c>
      <c r="K2" s="7"/>
      <c r="L2" s="7">
        <f>H2-K2</f>
        <v>5</v>
      </c>
      <c r="S2" s="7">
        <f>I6*H6</f>
        <v>1940</v>
      </c>
    </row>
    <row r="3" spans="1:19" ht="15.75" x14ac:dyDescent="0.25">
      <c r="A3" s="7">
        <v>2</v>
      </c>
      <c r="B3" s="86" t="s">
        <v>118</v>
      </c>
      <c r="C3" s="40">
        <v>45352</v>
      </c>
      <c r="D3" s="7" t="s">
        <v>169</v>
      </c>
      <c r="E3" s="7" t="s">
        <v>168</v>
      </c>
      <c r="F3" s="7" t="s">
        <v>170</v>
      </c>
      <c r="G3" s="7" t="s">
        <v>113</v>
      </c>
      <c r="H3" s="7">
        <v>3</v>
      </c>
      <c r="I3" s="7">
        <v>800</v>
      </c>
      <c r="J3" s="7">
        <f t="shared" ref="J3:J11" si="0">I3*H3</f>
        <v>2400</v>
      </c>
      <c r="K3" s="7"/>
      <c r="L3" s="26">
        <f t="shared" ref="L3:L16" si="1">H3-K3</f>
        <v>3</v>
      </c>
      <c r="S3">
        <f>SUM(S2:S2)</f>
        <v>1940</v>
      </c>
    </row>
    <row r="4" spans="1:19" ht="15.75" x14ac:dyDescent="0.25">
      <c r="A4" s="7"/>
      <c r="B4" s="86" t="s">
        <v>118</v>
      </c>
      <c r="C4" s="40">
        <v>45352</v>
      </c>
      <c r="D4" s="7" t="s">
        <v>169</v>
      </c>
      <c r="E4" s="7" t="s">
        <v>168</v>
      </c>
      <c r="F4" s="7" t="s">
        <v>170</v>
      </c>
      <c r="G4" s="7" t="s">
        <v>115</v>
      </c>
      <c r="H4" s="7">
        <v>3</v>
      </c>
      <c r="I4" s="7">
        <v>400</v>
      </c>
      <c r="J4" s="7">
        <f t="shared" si="0"/>
        <v>1200</v>
      </c>
      <c r="K4" s="7"/>
      <c r="L4" s="26">
        <f t="shared" si="1"/>
        <v>3</v>
      </c>
    </row>
    <row r="5" spans="1:19" ht="15.75" x14ac:dyDescent="0.25">
      <c r="A5" s="7" t="s">
        <v>105</v>
      </c>
      <c r="B5" s="85" t="s">
        <v>121</v>
      </c>
      <c r="C5" s="26"/>
      <c r="D5" s="7"/>
      <c r="E5" s="7"/>
      <c r="F5" s="7"/>
      <c r="G5" s="7"/>
      <c r="H5" s="7"/>
      <c r="I5" s="7"/>
      <c r="J5" s="7"/>
      <c r="K5" s="7"/>
      <c r="L5" s="26">
        <f t="shared" si="1"/>
        <v>0</v>
      </c>
    </row>
    <row r="6" spans="1:19" ht="15.75" x14ac:dyDescent="0.25">
      <c r="A6" s="7">
        <v>1</v>
      </c>
      <c r="B6" s="86" t="s">
        <v>106</v>
      </c>
      <c r="C6" s="40">
        <v>45444</v>
      </c>
      <c r="D6" s="7" t="s">
        <v>126</v>
      </c>
      <c r="E6" t="s">
        <v>128</v>
      </c>
      <c r="F6" s="7" t="s">
        <v>107</v>
      </c>
      <c r="G6" s="7" t="s">
        <v>115</v>
      </c>
      <c r="H6" s="7">
        <v>5</v>
      </c>
      <c r="I6" s="7">
        <v>388</v>
      </c>
      <c r="J6" s="7">
        <f t="shared" si="0"/>
        <v>1940</v>
      </c>
      <c r="K6" s="7">
        <v>1</v>
      </c>
      <c r="L6" s="26">
        <f t="shared" si="1"/>
        <v>4</v>
      </c>
    </row>
    <row r="7" spans="1:19" ht="15.75" x14ac:dyDescent="0.25">
      <c r="A7" s="7">
        <v>2</v>
      </c>
      <c r="B7" s="86" t="s">
        <v>109</v>
      </c>
      <c r="C7" s="40">
        <v>45474</v>
      </c>
      <c r="D7" s="7" t="s">
        <v>125</v>
      </c>
      <c r="E7" t="s">
        <v>128</v>
      </c>
      <c r="F7" s="7" t="s">
        <v>110</v>
      </c>
      <c r="G7" s="7" t="s">
        <v>116</v>
      </c>
      <c r="H7" s="7">
        <v>8</v>
      </c>
      <c r="I7" s="7">
        <v>650</v>
      </c>
      <c r="J7" s="7">
        <f t="shared" si="0"/>
        <v>5200</v>
      </c>
      <c r="K7" s="7">
        <v>7</v>
      </c>
      <c r="L7" s="26">
        <f t="shared" si="1"/>
        <v>1</v>
      </c>
    </row>
    <row r="8" spans="1:19" ht="15.75" x14ac:dyDescent="0.25">
      <c r="A8" s="7">
        <v>3</v>
      </c>
      <c r="B8" s="86" t="s">
        <v>111</v>
      </c>
      <c r="C8" s="40">
        <v>45627</v>
      </c>
      <c r="D8" s="7"/>
      <c r="E8" s="7"/>
      <c r="F8" s="7" t="s">
        <v>112</v>
      </c>
      <c r="G8" s="7" t="s">
        <v>113</v>
      </c>
      <c r="H8" s="7">
        <v>5</v>
      </c>
      <c r="I8" s="7">
        <v>543</v>
      </c>
      <c r="J8" s="7">
        <f t="shared" si="0"/>
        <v>2715</v>
      </c>
      <c r="K8" s="7"/>
      <c r="L8" s="26">
        <f t="shared" si="1"/>
        <v>5</v>
      </c>
    </row>
    <row r="9" spans="1:19" ht="15.75" x14ac:dyDescent="0.25">
      <c r="A9" s="7">
        <v>4</v>
      </c>
      <c r="B9" s="72" t="s">
        <v>276</v>
      </c>
      <c r="C9" s="40"/>
      <c r="D9" s="7" t="s">
        <v>274</v>
      </c>
      <c r="E9" s="7" t="s">
        <v>275</v>
      </c>
      <c r="F9" s="7" t="s">
        <v>277</v>
      </c>
      <c r="G9" s="7" t="s">
        <v>278</v>
      </c>
      <c r="H9" s="7">
        <v>1</v>
      </c>
      <c r="I9" s="7">
        <v>1450</v>
      </c>
      <c r="J9" s="7">
        <f t="shared" si="0"/>
        <v>1450</v>
      </c>
      <c r="K9" s="7">
        <v>1</v>
      </c>
      <c r="L9" s="26">
        <f t="shared" si="1"/>
        <v>0</v>
      </c>
    </row>
    <row r="10" spans="1:19" ht="15.75" x14ac:dyDescent="0.25">
      <c r="A10" s="7" t="s">
        <v>105</v>
      </c>
      <c r="B10" s="87" t="s">
        <v>120</v>
      </c>
      <c r="C10" s="27"/>
      <c r="D10" s="7"/>
      <c r="E10" s="7"/>
      <c r="F10" s="7"/>
      <c r="G10" s="7"/>
      <c r="H10" s="7"/>
      <c r="I10" s="7"/>
      <c r="J10" s="7"/>
      <c r="K10" s="7"/>
      <c r="L10" s="26">
        <f t="shared" si="1"/>
        <v>0</v>
      </c>
    </row>
    <row r="11" spans="1:19" ht="15.75" x14ac:dyDescent="0.25">
      <c r="A11" s="7">
        <v>1</v>
      </c>
      <c r="B11" s="86" t="s">
        <v>122</v>
      </c>
      <c r="C11" s="40">
        <v>45658</v>
      </c>
      <c r="D11" s="7" t="s">
        <v>165</v>
      </c>
      <c r="E11" s="7" t="s">
        <v>166</v>
      </c>
      <c r="F11" s="25" t="s">
        <v>123</v>
      </c>
      <c r="G11" s="7" t="s">
        <v>167</v>
      </c>
      <c r="H11" s="7">
        <v>7</v>
      </c>
      <c r="I11" s="7">
        <v>260</v>
      </c>
      <c r="J11" s="7">
        <f t="shared" si="0"/>
        <v>1820</v>
      </c>
      <c r="K11" s="7"/>
      <c r="L11" s="26">
        <f t="shared" si="1"/>
        <v>7</v>
      </c>
    </row>
    <row r="12" spans="1:19" ht="15.75" x14ac:dyDescent="0.25">
      <c r="A12" s="7"/>
      <c r="B12" s="86"/>
      <c r="C12" s="7"/>
      <c r="D12" s="7"/>
      <c r="E12" s="7"/>
      <c r="F12" s="7"/>
      <c r="G12" s="7"/>
      <c r="H12" s="7"/>
      <c r="I12" s="7"/>
      <c r="J12" s="81">
        <f>SUM(J2:J11)</f>
        <v>18725</v>
      </c>
      <c r="K12" s="7"/>
      <c r="L12" s="26">
        <f t="shared" si="1"/>
        <v>0</v>
      </c>
    </row>
    <row r="13" spans="1:19" ht="15.75" x14ac:dyDescent="0.25">
      <c r="A13" s="7">
        <v>1</v>
      </c>
      <c r="B13" s="88" t="s">
        <v>282</v>
      </c>
      <c r="C13" s="7"/>
      <c r="D13" s="7" t="s">
        <v>284</v>
      </c>
      <c r="E13" s="7" t="s">
        <v>285</v>
      </c>
      <c r="F13" s="7" t="s">
        <v>281</v>
      </c>
      <c r="G13" s="7" t="s">
        <v>283</v>
      </c>
      <c r="H13" s="7">
        <v>4</v>
      </c>
      <c r="I13" s="7">
        <v>590</v>
      </c>
      <c r="J13" s="7">
        <f>I13*H13</f>
        <v>2360</v>
      </c>
      <c r="K13" s="7">
        <v>1</v>
      </c>
      <c r="L13" s="26">
        <f t="shared" si="1"/>
        <v>3</v>
      </c>
    </row>
    <row r="14" spans="1:19" ht="15.75" x14ac:dyDescent="0.25">
      <c r="A14" s="7">
        <v>2</v>
      </c>
      <c r="B14" s="89" t="s">
        <v>286</v>
      </c>
      <c r="C14" s="7"/>
      <c r="D14" s="82" t="s">
        <v>289</v>
      </c>
      <c r="E14" s="83" t="s">
        <v>290</v>
      </c>
      <c r="F14" s="84" t="s">
        <v>287</v>
      </c>
      <c r="G14" s="7" t="s">
        <v>288</v>
      </c>
      <c r="H14" s="7">
        <v>1</v>
      </c>
      <c r="I14" s="7">
        <v>950</v>
      </c>
      <c r="J14" s="7">
        <f>I14*H14</f>
        <v>950</v>
      </c>
      <c r="K14" s="7"/>
      <c r="L14" s="26">
        <f t="shared" si="1"/>
        <v>1</v>
      </c>
    </row>
    <row r="15" spans="1:19" ht="15.75" x14ac:dyDescent="0.25">
      <c r="A15" s="7">
        <v>3</v>
      </c>
      <c r="B15" s="86" t="s">
        <v>292</v>
      </c>
      <c r="C15" s="7"/>
      <c r="D15" s="7"/>
      <c r="E15" s="7"/>
      <c r="F15" s="7"/>
      <c r="G15" s="7" t="s">
        <v>288</v>
      </c>
      <c r="H15" s="7">
        <v>1</v>
      </c>
      <c r="I15" s="7">
        <v>120</v>
      </c>
      <c r="J15" s="7">
        <f>I15*H15</f>
        <v>120</v>
      </c>
      <c r="K15" s="7"/>
      <c r="L15" s="26">
        <f t="shared" si="1"/>
        <v>1</v>
      </c>
    </row>
    <row r="16" spans="1:19" ht="15.75" x14ac:dyDescent="0.25">
      <c r="A16" s="7"/>
      <c r="B16" s="86"/>
      <c r="C16" s="7"/>
      <c r="D16" s="7" t="s">
        <v>294</v>
      </c>
      <c r="E16" s="7"/>
      <c r="F16" s="7"/>
      <c r="G16" s="7" t="s">
        <v>293</v>
      </c>
      <c r="H16" s="7">
        <v>1</v>
      </c>
      <c r="I16" s="7">
        <v>70</v>
      </c>
      <c r="J16" s="7">
        <f>I16*H16</f>
        <v>70</v>
      </c>
      <c r="K16" s="7"/>
      <c r="L16" s="26">
        <f t="shared" si="1"/>
        <v>1</v>
      </c>
    </row>
  </sheetData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4BA00A-A53D-4A9A-80AB-55D5CD4A194F}">
  <dimension ref="A1:H18"/>
  <sheetViews>
    <sheetView topLeftCell="A16" workbookViewId="0">
      <selection activeCell="B18" sqref="B18"/>
    </sheetView>
  </sheetViews>
  <sheetFormatPr defaultRowHeight="15" x14ac:dyDescent="0.25"/>
  <cols>
    <col min="2" max="2" width="30.140625" customWidth="1"/>
    <col min="3" max="3" width="19" customWidth="1"/>
    <col min="6" max="6" width="14.28515625" customWidth="1"/>
    <col min="7" max="7" width="19" customWidth="1"/>
    <col min="8" max="8" width="16.28515625" customWidth="1"/>
  </cols>
  <sheetData>
    <row r="1" spans="1:6" x14ac:dyDescent="0.25">
      <c r="B1" s="38" t="s">
        <v>156</v>
      </c>
    </row>
    <row r="2" spans="1:6" x14ac:dyDescent="0.25">
      <c r="A2">
        <v>1</v>
      </c>
      <c r="B2" t="s">
        <v>133</v>
      </c>
    </row>
    <row r="3" spans="1:6" x14ac:dyDescent="0.25">
      <c r="B3" t="s">
        <v>134</v>
      </c>
    </row>
    <row r="4" spans="1:6" x14ac:dyDescent="0.25">
      <c r="B4" s="125" t="s">
        <v>137</v>
      </c>
      <c r="C4" s="125"/>
    </row>
    <row r="5" spans="1:6" x14ac:dyDescent="0.25">
      <c r="A5">
        <v>2</v>
      </c>
      <c r="B5" s="29" t="s">
        <v>135</v>
      </c>
    </row>
    <row r="6" spans="1:6" x14ac:dyDescent="0.25">
      <c r="B6" t="s">
        <v>136</v>
      </c>
    </row>
    <row r="7" spans="1:6" x14ac:dyDescent="0.25">
      <c r="B7" s="29" t="s">
        <v>138</v>
      </c>
    </row>
    <row r="9" spans="1:6" x14ac:dyDescent="0.25">
      <c r="B9" s="38" t="s">
        <v>155</v>
      </c>
    </row>
    <row r="10" spans="1:6" ht="15.75" x14ac:dyDescent="0.25">
      <c r="B10" s="30" t="s">
        <v>139</v>
      </c>
    </row>
    <row r="11" spans="1:6" x14ac:dyDescent="0.25">
      <c r="B11" t="s">
        <v>140</v>
      </c>
    </row>
    <row r="13" spans="1:6" x14ac:dyDescent="0.25">
      <c r="B13" s="37" t="s">
        <v>149</v>
      </c>
    </row>
    <row r="14" spans="1:6" x14ac:dyDescent="0.25">
      <c r="B14" s="31" t="s">
        <v>141</v>
      </c>
      <c r="C14" s="31" t="s">
        <v>143</v>
      </c>
      <c r="D14" s="31" t="s">
        <v>145</v>
      </c>
      <c r="F14" s="31" t="s">
        <v>147</v>
      </c>
    </row>
    <row r="15" spans="1:6" ht="80.25" customHeight="1" x14ac:dyDescent="0.25">
      <c r="B15" s="36" t="s">
        <v>142</v>
      </c>
      <c r="C15" s="36" t="s">
        <v>144</v>
      </c>
      <c r="D15" s="35" t="s">
        <v>146</v>
      </c>
      <c r="F15" s="35" t="s">
        <v>148</v>
      </c>
    </row>
    <row r="16" spans="1:6" x14ac:dyDescent="0.25">
      <c r="B16" s="37" t="s">
        <v>154</v>
      </c>
    </row>
    <row r="17" spans="2:8" x14ac:dyDescent="0.25">
      <c r="B17" s="31" t="s">
        <v>150</v>
      </c>
      <c r="C17" s="31" t="s">
        <v>141</v>
      </c>
      <c r="D17" s="31" t="s">
        <v>143</v>
      </c>
      <c r="E17" s="31" t="s">
        <v>157</v>
      </c>
      <c r="G17" s="31" t="s">
        <v>145</v>
      </c>
      <c r="H17" s="31" t="s">
        <v>147</v>
      </c>
    </row>
    <row r="18" spans="2:8" ht="96" x14ac:dyDescent="0.25">
      <c r="B18" s="35" t="s">
        <v>151</v>
      </c>
      <c r="C18" s="33" t="s">
        <v>152</v>
      </c>
      <c r="D18" s="32" t="s">
        <v>153</v>
      </c>
      <c r="E18" s="32" t="s">
        <v>158</v>
      </c>
      <c r="G18" s="34" t="s">
        <v>159</v>
      </c>
      <c r="H18" s="34" t="s">
        <v>160</v>
      </c>
    </row>
  </sheetData>
  <mergeCells count="1">
    <mergeCell ref="B4:C4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CF50A1-4FFA-4512-908B-F876502EA28E}">
  <dimension ref="A2:O21"/>
  <sheetViews>
    <sheetView workbookViewId="0">
      <selection activeCell="E12" sqref="E12"/>
    </sheetView>
  </sheetViews>
  <sheetFormatPr defaultRowHeight="15" x14ac:dyDescent="0.25"/>
  <cols>
    <col min="2" max="2" width="13" customWidth="1"/>
    <col min="4" max="4" width="10.42578125" bestFit="1" customWidth="1"/>
    <col min="7" max="7" width="14.140625" customWidth="1"/>
    <col min="8" max="8" width="20.42578125" customWidth="1"/>
    <col min="9" max="9" width="16.28515625" customWidth="1"/>
    <col min="10" max="10" width="10.85546875" customWidth="1"/>
    <col min="12" max="12" width="9.42578125" customWidth="1"/>
  </cols>
  <sheetData>
    <row r="2" spans="1:15" ht="22.5" customHeight="1" x14ac:dyDescent="0.3">
      <c r="A2" s="104" t="s">
        <v>182</v>
      </c>
      <c r="B2" s="104"/>
      <c r="C2" s="104"/>
      <c r="D2" s="104"/>
      <c r="E2" s="104"/>
      <c r="F2" s="104"/>
      <c r="G2" s="104"/>
      <c r="H2" s="28"/>
      <c r="I2" s="43" t="s">
        <v>191</v>
      </c>
    </row>
    <row r="3" spans="1:15" ht="18.75" customHeight="1" x14ac:dyDescent="0.25">
      <c r="A3" s="20" t="s">
        <v>2</v>
      </c>
      <c r="B3" s="20" t="s">
        <v>183</v>
      </c>
      <c r="H3" s="28" t="s">
        <v>192</v>
      </c>
      <c r="I3" s="28" t="s">
        <v>193</v>
      </c>
      <c r="J3" t="s">
        <v>63</v>
      </c>
      <c r="K3" t="s">
        <v>194</v>
      </c>
      <c r="L3" t="s">
        <v>63</v>
      </c>
      <c r="M3" t="s">
        <v>196</v>
      </c>
      <c r="N3" t="s">
        <v>63</v>
      </c>
      <c r="O3" t="s">
        <v>197</v>
      </c>
    </row>
    <row r="4" spans="1:15" x14ac:dyDescent="0.25">
      <c r="A4">
        <v>1</v>
      </c>
      <c r="B4">
        <v>56000</v>
      </c>
      <c r="H4" s="28">
        <v>1</v>
      </c>
      <c r="I4" s="28">
        <v>15</v>
      </c>
      <c r="J4" s="28">
        <v>15</v>
      </c>
      <c r="K4" s="28">
        <v>2040</v>
      </c>
      <c r="L4" s="28">
        <f>J4*K4</f>
        <v>30600</v>
      </c>
      <c r="M4" s="28">
        <v>600</v>
      </c>
      <c r="N4" s="28">
        <f>J4*M4</f>
        <v>9000</v>
      </c>
      <c r="O4" s="28">
        <f>L4+N4</f>
        <v>39600</v>
      </c>
    </row>
    <row r="5" spans="1:15" x14ac:dyDescent="0.25">
      <c r="H5" s="28">
        <v>5</v>
      </c>
      <c r="I5" s="28">
        <v>15</v>
      </c>
      <c r="J5" s="28">
        <f>H5*I5</f>
        <v>75</v>
      </c>
      <c r="K5" s="28">
        <v>2040</v>
      </c>
      <c r="L5" s="28">
        <f>J5*K5</f>
        <v>153000</v>
      </c>
      <c r="M5" s="28">
        <v>600</v>
      </c>
      <c r="N5" s="28">
        <f>J5*M5</f>
        <v>45000</v>
      </c>
      <c r="O5" s="28">
        <f>L5+N5</f>
        <v>198000</v>
      </c>
    </row>
    <row r="6" spans="1:15" x14ac:dyDescent="0.25">
      <c r="A6" s="107" t="s">
        <v>184</v>
      </c>
      <c r="B6" s="107"/>
      <c r="C6" t="s">
        <v>66</v>
      </c>
      <c r="D6" s="18">
        <v>45036</v>
      </c>
    </row>
    <row r="7" spans="1:15" ht="18" customHeight="1" x14ac:dyDescent="0.25">
      <c r="A7" s="20" t="s">
        <v>2</v>
      </c>
      <c r="B7" t="s">
        <v>185</v>
      </c>
      <c r="C7" t="s">
        <v>186</v>
      </c>
      <c r="D7" t="s">
        <v>54</v>
      </c>
      <c r="E7" t="s">
        <v>55</v>
      </c>
      <c r="H7" s="126" t="s">
        <v>198</v>
      </c>
      <c r="I7" s="126"/>
    </row>
    <row r="8" spans="1:15" x14ac:dyDescent="0.25">
      <c r="A8">
        <v>1</v>
      </c>
      <c r="B8" t="s">
        <v>187</v>
      </c>
      <c r="C8">
        <v>12</v>
      </c>
      <c r="D8">
        <v>267</v>
      </c>
      <c r="E8">
        <f>C8*D8</f>
        <v>3204</v>
      </c>
    </row>
    <row r="9" spans="1:15" x14ac:dyDescent="0.25">
      <c r="A9">
        <v>2</v>
      </c>
      <c r="B9" t="s">
        <v>188</v>
      </c>
      <c r="C9">
        <v>8</v>
      </c>
      <c r="D9">
        <v>1350</v>
      </c>
      <c r="E9">
        <f t="shared" ref="E9:E11" si="0">C9*D9</f>
        <v>10800</v>
      </c>
      <c r="H9" s="28" t="s">
        <v>192</v>
      </c>
      <c r="I9" s="28" t="s">
        <v>193</v>
      </c>
      <c r="J9" t="s">
        <v>63</v>
      </c>
      <c r="K9" t="s">
        <v>194</v>
      </c>
      <c r="L9" t="s">
        <v>63</v>
      </c>
      <c r="M9" t="s">
        <v>196</v>
      </c>
      <c r="N9" t="s">
        <v>63</v>
      </c>
      <c r="O9" t="s">
        <v>197</v>
      </c>
    </row>
    <row r="10" spans="1:15" x14ac:dyDescent="0.25">
      <c r="A10">
        <v>3</v>
      </c>
      <c r="B10" t="s">
        <v>189</v>
      </c>
      <c r="C10">
        <v>8</v>
      </c>
      <c r="D10">
        <v>1700</v>
      </c>
      <c r="E10">
        <f t="shared" si="0"/>
        <v>13600</v>
      </c>
      <c r="H10" s="44">
        <v>5</v>
      </c>
      <c r="I10" s="44">
        <v>15</v>
      </c>
      <c r="J10" s="44">
        <f>H10*I10</f>
        <v>75</v>
      </c>
      <c r="K10" s="44">
        <v>2040</v>
      </c>
      <c r="L10" s="44">
        <f>J10*K10</f>
        <v>153000</v>
      </c>
      <c r="M10" s="44">
        <v>600</v>
      </c>
      <c r="N10" s="44">
        <f>J10*M10</f>
        <v>45000</v>
      </c>
      <c r="O10" s="44">
        <f>L10+N10</f>
        <v>198000</v>
      </c>
    </row>
    <row r="11" spans="1:15" x14ac:dyDescent="0.25">
      <c r="A11">
        <v>4</v>
      </c>
      <c r="B11" t="s">
        <v>190</v>
      </c>
      <c r="C11">
        <v>1</v>
      </c>
      <c r="D11">
        <v>300</v>
      </c>
      <c r="E11">
        <f t="shared" si="0"/>
        <v>300</v>
      </c>
      <c r="H11" s="28">
        <v>1.667</v>
      </c>
      <c r="I11" s="28">
        <v>15</v>
      </c>
      <c r="J11" s="46">
        <f>H11*I11</f>
        <v>25.004999999999999</v>
      </c>
      <c r="K11" s="28">
        <v>2040</v>
      </c>
      <c r="L11" s="28">
        <f>J11*K11</f>
        <v>51010.2</v>
      </c>
      <c r="M11" s="28">
        <v>601</v>
      </c>
      <c r="N11" s="28">
        <f>J11*M11</f>
        <v>15028.004999999999</v>
      </c>
      <c r="O11" s="28">
        <f>L11+N11</f>
        <v>66038.205000000002</v>
      </c>
    </row>
    <row r="12" spans="1:15" x14ac:dyDescent="0.25">
      <c r="E12">
        <f>SUM(E8:E11)</f>
        <v>27904</v>
      </c>
    </row>
    <row r="14" spans="1:15" x14ac:dyDescent="0.25">
      <c r="L14" t="s">
        <v>202</v>
      </c>
      <c r="M14" t="s">
        <v>195</v>
      </c>
    </row>
    <row r="15" spans="1:15" ht="15.75" x14ac:dyDescent="0.25">
      <c r="B15">
        <v>56000</v>
      </c>
      <c r="C15">
        <v>27904</v>
      </c>
      <c r="D15" s="41">
        <f>SUM(B15:C15)</f>
        <v>83904</v>
      </c>
      <c r="H15" t="s">
        <v>199</v>
      </c>
      <c r="I15" t="s">
        <v>200</v>
      </c>
      <c r="J15">
        <v>75</v>
      </c>
      <c r="L15" s="28">
        <v>153000</v>
      </c>
      <c r="M15">
        <v>45000</v>
      </c>
      <c r="N15">
        <f>SUM(L15:M15)</f>
        <v>198000</v>
      </c>
    </row>
    <row r="16" spans="1:15" x14ac:dyDescent="0.25">
      <c r="I16" t="s">
        <v>201</v>
      </c>
      <c r="J16">
        <v>25</v>
      </c>
      <c r="L16">
        <v>51000</v>
      </c>
      <c r="M16">
        <v>15000</v>
      </c>
      <c r="N16">
        <f>SUM(L16:M16)</f>
        <v>66000</v>
      </c>
    </row>
    <row r="17" spans="10:14" ht="18.75" x14ac:dyDescent="0.3">
      <c r="J17" s="45">
        <f>SUM(J15:J16)</f>
        <v>100</v>
      </c>
      <c r="L17">
        <f>SUM(L15:L16)</f>
        <v>204000</v>
      </c>
      <c r="M17">
        <f>SUM(M15:M16)</f>
        <v>60000</v>
      </c>
      <c r="N17" s="47">
        <f>SUM(N15:N16)</f>
        <v>264000</v>
      </c>
    </row>
    <row r="18" spans="10:14" ht="15.75" x14ac:dyDescent="0.25">
      <c r="K18" t="s">
        <v>205</v>
      </c>
      <c r="L18" s="41">
        <v>83904</v>
      </c>
    </row>
    <row r="19" spans="10:14" ht="15.75" x14ac:dyDescent="0.25">
      <c r="J19" s="110" t="s">
        <v>203</v>
      </c>
      <c r="K19" s="110"/>
      <c r="L19" s="42">
        <f>L17-L18</f>
        <v>120096</v>
      </c>
    </row>
    <row r="21" spans="10:14" ht="15.75" x14ac:dyDescent="0.25">
      <c r="J21" s="110" t="s">
        <v>204</v>
      </c>
      <c r="K21" s="110"/>
      <c r="L21" s="42">
        <f>L15-L18</f>
        <v>69096</v>
      </c>
    </row>
  </sheetData>
  <mergeCells count="5">
    <mergeCell ref="A2:G2"/>
    <mergeCell ref="A6:B6"/>
    <mergeCell ref="H7:I7"/>
    <mergeCell ref="J19:K19"/>
    <mergeCell ref="J21:K21"/>
  </mergeCell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FC10B9-79CD-49E1-A8F0-9E01244B09A7}">
  <dimension ref="A1:G13"/>
  <sheetViews>
    <sheetView tabSelected="1" workbookViewId="0">
      <selection activeCell="C9" sqref="C9"/>
    </sheetView>
  </sheetViews>
  <sheetFormatPr defaultRowHeight="15" x14ac:dyDescent="0.25"/>
  <cols>
    <col min="1" max="1" width="7.28515625" customWidth="1"/>
    <col min="2" max="2" width="18.7109375" customWidth="1"/>
    <col min="3" max="3" width="14.140625" customWidth="1"/>
  </cols>
  <sheetData>
    <row r="1" spans="1:7" x14ac:dyDescent="0.25">
      <c r="A1" t="s">
        <v>305</v>
      </c>
      <c r="G1">
        <v>56000</v>
      </c>
    </row>
    <row r="2" spans="1:7" x14ac:dyDescent="0.25">
      <c r="A2" t="s">
        <v>2</v>
      </c>
      <c r="B2" t="s">
        <v>306</v>
      </c>
      <c r="C2" t="s">
        <v>307</v>
      </c>
      <c r="D2" t="s">
        <v>314</v>
      </c>
      <c r="G2">
        <v>28000</v>
      </c>
    </row>
    <row r="3" spans="1:7" x14ac:dyDescent="0.25">
      <c r="A3">
        <v>1</v>
      </c>
      <c r="B3" t="s">
        <v>308</v>
      </c>
      <c r="C3">
        <v>50000</v>
      </c>
      <c r="G3">
        <v>56000</v>
      </c>
    </row>
    <row r="4" spans="1:7" x14ac:dyDescent="0.25">
      <c r="A4">
        <v>2</v>
      </c>
      <c r="B4" t="s">
        <v>309</v>
      </c>
      <c r="C4">
        <v>22000</v>
      </c>
      <c r="G4">
        <f>SUM(G1:G3)</f>
        <v>140000</v>
      </c>
    </row>
    <row r="5" spans="1:7" x14ac:dyDescent="0.25">
      <c r="A5">
        <v>3</v>
      </c>
      <c r="B5" t="s">
        <v>310</v>
      </c>
      <c r="C5">
        <v>20000</v>
      </c>
    </row>
    <row r="6" spans="1:7" x14ac:dyDescent="0.25">
      <c r="A6">
        <v>4</v>
      </c>
      <c r="B6" t="s">
        <v>311</v>
      </c>
      <c r="C6">
        <v>10000</v>
      </c>
    </row>
    <row r="7" spans="1:7" x14ac:dyDescent="0.25">
      <c r="A7">
        <v>5</v>
      </c>
      <c r="B7" t="s">
        <v>312</v>
      </c>
      <c r="C7">
        <v>100000</v>
      </c>
    </row>
    <row r="8" spans="1:7" x14ac:dyDescent="0.25">
      <c r="A8">
        <v>6</v>
      </c>
      <c r="B8" t="s">
        <v>313</v>
      </c>
      <c r="C8">
        <v>56000</v>
      </c>
      <c r="D8" t="s">
        <v>315</v>
      </c>
    </row>
    <row r="9" spans="1:7" x14ac:dyDescent="0.25">
      <c r="A9">
        <v>7</v>
      </c>
      <c r="C9">
        <v>28000</v>
      </c>
      <c r="D9" t="s">
        <v>316</v>
      </c>
    </row>
    <row r="10" spans="1:7" x14ac:dyDescent="0.25">
      <c r="A10">
        <v>8</v>
      </c>
      <c r="C10">
        <v>56000</v>
      </c>
      <c r="D10" t="s">
        <v>317</v>
      </c>
    </row>
    <row r="11" spans="1:7" x14ac:dyDescent="0.25">
      <c r="A11">
        <v>9</v>
      </c>
    </row>
    <row r="12" spans="1:7" x14ac:dyDescent="0.25">
      <c r="A12">
        <v>10</v>
      </c>
    </row>
    <row r="13" spans="1:7" x14ac:dyDescent="0.25">
      <c r="C13">
        <f>SUM(C3:C12)</f>
        <v>342000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रबी 2022-23</vt:lpstr>
      <vt:lpstr>खरीफ 2023</vt:lpstr>
      <vt:lpstr>RICE</vt:lpstr>
      <vt:lpstr>घर निर्माण ब्यौरा</vt:lpstr>
      <vt:lpstr>AVAILABLE AGRO PRODUCT</vt:lpstr>
      <vt:lpstr>Sheet1</vt:lpstr>
      <vt:lpstr>KCC गैंजी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lomendra kumar</dc:creator>
  <cp:lastModifiedBy>LOMENDRA KUMAR KULHARY</cp:lastModifiedBy>
  <cp:lastPrinted>2023-04-06T00:26:21Z</cp:lastPrinted>
  <dcterms:created xsi:type="dcterms:W3CDTF">2023-03-26T12:49:34Z</dcterms:created>
  <dcterms:modified xsi:type="dcterms:W3CDTF">2025-06-30T17:14:34Z</dcterms:modified>
</cp:coreProperties>
</file>